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Peter Lynch\Dropbox\Peter\ASM Website\YouTube Videos\Personal Budget\"/>
    </mc:Choice>
  </mc:AlternateContent>
  <xr:revisionPtr revIDLastSave="0" documentId="13_ncr:1_{C9D51E6D-6404-4596-B83A-D479EFC97B8D}" xr6:coauthVersionLast="45" xr6:coauthVersionMax="45" xr10:uidLastSave="{00000000-0000-0000-0000-000000000000}"/>
  <bookViews>
    <workbookView xWindow="2895" yWindow="0" windowWidth="28838" windowHeight="16778" xr2:uid="{DCD4A4BA-693D-454F-BD93-289ECA989A9A}"/>
  </bookViews>
  <sheets>
    <sheet name="ToC" sheetId="5" r:id="rId1"/>
    <sheet name="Budget" sheetId="2" r:id="rId2"/>
    <sheet name="Bank_Acct" sheetId="1" r:id="rId3"/>
    <sheet name="Data Validation" sheetId="3" r:id="rId4"/>
  </sheets>
  <externalReferences>
    <externalReference r:id="rId5"/>
  </externalReferences>
  <definedNames>
    <definedName name="_xlnm._FilterDatabase" localSheetId="3" hidden="1">'Data Validation'!$B$4:$B$18</definedName>
    <definedName name="Income_Categories">'[1]Historical Monthly CF'!$B$11:$B$20</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40218.8268634259</definedName>
    <definedName name="IQ_NTM" hidden="1">6000</definedName>
    <definedName name="IQ_TODAY" hidden="1">0</definedName>
    <definedName name="IQ_WEEK" hidden="1">50000</definedName>
    <definedName name="IQ_YTD" hidden="1">3000</definedName>
    <definedName name="Start_Date">Budget!$D$4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5" l="1"/>
  <c r="C10" i="5"/>
  <c r="C11" i="5" s="1"/>
  <c r="C12" i="5" s="1"/>
  <c r="S36" i="2" l="1"/>
  <c r="Q36" i="2"/>
  <c r="Q16" i="2"/>
  <c r="S16" i="2"/>
  <c r="Q17" i="2"/>
  <c r="S17" i="2"/>
  <c r="Q18" i="2"/>
  <c r="S18" i="2"/>
  <c r="Q19" i="2"/>
  <c r="S19" i="2"/>
  <c r="Q20" i="2"/>
  <c r="S20" i="2"/>
  <c r="S11" i="2"/>
  <c r="Q11" i="2"/>
  <c r="O36" i="2"/>
  <c r="N36" i="2"/>
  <c r="M36" i="2"/>
  <c r="L36" i="2"/>
  <c r="K36" i="2"/>
  <c r="J36" i="2"/>
  <c r="I36" i="2"/>
  <c r="H36" i="2"/>
  <c r="G36" i="2"/>
  <c r="F36" i="2"/>
  <c r="E36" i="2"/>
  <c r="D36" i="2"/>
  <c r="O35" i="2"/>
  <c r="N35" i="2"/>
  <c r="M35" i="2"/>
  <c r="L35" i="2"/>
  <c r="K35" i="2"/>
  <c r="J35" i="2"/>
  <c r="I35" i="2"/>
  <c r="H35" i="2"/>
  <c r="G35" i="2"/>
  <c r="F35" i="2"/>
  <c r="E35" i="2"/>
  <c r="D35" i="2"/>
  <c r="S35" i="2" s="1"/>
  <c r="O34" i="2"/>
  <c r="N34" i="2"/>
  <c r="M34" i="2"/>
  <c r="L34" i="2"/>
  <c r="K34" i="2"/>
  <c r="J34" i="2"/>
  <c r="I34" i="2"/>
  <c r="H34" i="2"/>
  <c r="G34" i="2"/>
  <c r="F34" i="2"/>
  <c r="E34" i="2"/>
  <c r="D34" i="2"/>
  <c r="S34" i="2" s="1"/>
  <c r="O33" i="2"/>
  <c r="N33" i="2"/>
  <c r="M33" i="2"/>
  <c r="L33" i="2"/>
  <c r="K33" i="2"/>
  <c r="J33" i="2"/>
  <c r="I33" i="2"/>
  <c r="H33" i="2"/>
  <c r="G33" i="2"/>
  <c r="F33" i="2"/>
  <c r="E33" i="2"/>
  <c r="D33" i="2"/>
  <c r="S33" i="2" s="1"/>
  <c r="O32" i="2"/>
  <c r="N32" i="2"/>
  <c r="M32" i="2"/>
  <c r="L32" i="2"/>
  <c r="K32" i="2"/>
  <c r="J32" i="2"/>
  <c r="I32" i="2"/>
  <c r="H32" i="2"/>
  <c r="G32" i="2"/>
  <c r="F32" i="2"/>
  <c r="E32" i="2"/>
  <c r="D32" i="2"/>
  <c r="S32" i="2" s="1"/>
  <c r="O31" i="2"/>
  <c r="N31" i="2"/>
  <c r="M31" i="2"/>
  <c r="L31" i="2"/>
  <c r="K31" i="2"/>
  <c r="J31" i="2"/>
  <c r="I31" i="2"/>
  <c r="H31" i="2"/>
  <c r="G31" i="2"/>
  <c r="F31" i="2"/>
  <c r="E31" i="2"/>
  <c r="D31" i="2"/>
  <c r="S31" i="2" s="1"/>
  <c r="O30" i="2"/>
  <c r="N30" i="2"/>
  <c r="M30" i="2"/>
  <c r="L30" i="2"/>
  <c r="K30" i="2"/>
  <c r="J30" i="2"/>
  <c r="I30" i="2"/>
  <c r="H30" i="2"/>
  <c r="G30" i="2"/>
  <c r="F30" i="2"/>
  <c r="E30" i="2"/>
  <c r="D30" i="2"/>
  <c r="S30" i="2" s="1"/>
  <c r="O29" i="2"/>
  <c r="N29" i="2"/>
  <c r="M29" i="2"/>
  <c r="L29" i="2"/>
  <c r="K29" i="2"/>
  <c r="J29" i="2"/>
  <c r="I29" i="2"/>
  <c r="S29" i="2" s="1"/>
  <c r="H29" i="2"/>
  <c r="G29" i="2"/>
  <c r="F29" i="2"/>
  <c r="E29" i="2"/>
  <c r="D29" i="2"/>
  <c r="Q29" i="2" s="1"/>
  <c r="O28" i="2"/>
  <c r="N28" i="2"/>
  <c r="M28" i="2"/>
  <c r="L28" i="2"/>
  <c r="K28" i="2"/>
  <c r="J28" i="2"/>
  <c r="I28" i="2"/>
  <c r="H28" i="2"/>
  <c r="G28" i="2"/>
  <c r="F28" i="2"/>
  <c r="E28" i="2"/>
  <c r="D28" i="2"/>
  <c r="S28" i="2" s="1"/>
  <c r="O27" i="2"/>
  <c r="O38" i="2" s="1"/>
  <c r="N27" i="2"/>
  <c r="M27" i="2"/>
  <c r="L27" i="2"/>
  <c r="K27" i="2"/>
  <c r="J27" i="2"/>
  <c r="I27" i="2"/>
  <c r="H27" i="2"/>
  <c r="H38" i="2" s="1"/>
  <c r="G27" i="2"/>
  <c r="F27" i="2"/>
  <c r="E27" i="2"/>
  <c r="D27" i="2"/>
  <c r="S27" i="2" s="1"/>
  <c r="D12" i="2"/>
  <c r="E12" i="2"/>
  <c r="F12" i="2"/>
  <c r="G12" i="2"/>
  <c r="H12" i="2"/>
  <c r="I12" i="2"/>
  <c r="J12" i="2"/>
  <c r="K12" i="2"/>
  <c r="L12" i="2"/>
  <c r="M12" i="2"/>
  <c r="N12" i="2"/>
  <c r="O12" i="2"/>
  <c r="D13" i="2"/>
  <c r="Q13" i="2" s="1"/>
  <c r="E13" i="2"/>
  <c r="F13" i="2"/>
  <c r="G13" i="2"/>
  <c r="H13" i="2"/>
  <c r="I13" i="2"/>
  <c r="J13" i="2"/>
  <c r="K13" i="2"/>
  <c r="L13" i="2"/>
  <c r="M13" i="2"/>
  <c r="N13" i="2"/>
  <c r="O13" i="2"/>
  <c r="D14" i="2"/>
  <c r="Q14" i="2" s="1"/>
  <c r="E14" i="2"/>
  <c r="F14" i="2"/>
  <c r="G14" i="2"/>
  <c r="H14" i="2"/>
  <c r="I14" i="2"/>
  <c r="J14" i="2"/>
  <c r="K14" i="2"/>
  <c r="L14" i="2"/>
  <c r="M14" i="2"/>
  <c r="N14" i="2"/>
  <c r="O14" i="2"/>
  <c r="D15" i="2"/>
  <c r="Q15" i="2" s="1"/>
  <c r="E15" i="2"/>
  <c r="F15" i="2"/>
  <c r="G15" i="2"/>
  <c r="H15" i="2"/>
  <c r="I15" i="2"/>
  <c r="J15" i="2"/>
  <c r="K15" i="2"/>
  <c r="L15" i="2"/>
  <c r="M15" i="2"/>
  <c r="N15" i="2"/>
  <c r="O15" i="2"/>
  <c r="D16" i="2"/>
  <c r="E16" i="2"/>
  <c r="F16" i="2"/>
  <c r="G16" i="2"/>
  <c r="H16" i="2"/>
  <c r="I16" i="2"/>
  <c r="J16" i="2"/>
  <c r="K16" i="2"/>
  <c r="L16" i="2"/>
  <c r="M16" i="2"/>
  <c r="N16" i="2"/>
  <c r="O16" i="2"/>
  <c r="D17" i="2"/>
  <c r="E17" i="2"/>
  <c r="F17" i="2"/>
  <c r="G17" i="2"/>
  <c r="H17" i="2"/>
  <c r="I17" i="2"/>
  <c r="J17" i="2"/>
  <c r="K17" i="2"/>
  <c r="L17" i="2"/>
  <c r="M17" i="2"/>
  <c r="N17" i="2"/>
  <c r="O17" i="2"/>
  <c r="D18" i="2"/>
  <c r="E18" i="2"/>
  <c r="F18" i="2"/>
  <c r="G18" i="2"/>
  <c r="H18" i="2"/>
  <c r="I18" i="2"/>
  <c r="J18" i="2"/>
  <c r="K18" i="2"/>
  <c r="L18" i="2"/>
  <c r="M18" i="2"/>
  <c r="N18" i="2"/>
  <c r="O18" i="2"/>
  <c r="D19" i="2"/>
  <c r="E19" i="2"/>
  <c r="F19" i="2"/>
  <c r="G19" i="2"/>
  <c r="H19" i="2"/>
  <c r="I19" i="2"/>
  <c r="J19" i="2"/>
  <c r="K19" i="2"/>
  <c r="L19" i="2"/>
  <c r="M19" i="2"/>
  <c r="N19" i="2"/>
  <c r="O19" i="2"/>
  <c r="D20" i="2"/>
  <c r="E20" i="2"/>
  <c r="F20" i="2"/>
  <c r="G20" i="2"/>
  <c r="H20" i="2"/>
  <c r="I20" i="2"/>
  <c r="J20" i="2"/>
  <c r="K20" i="2"/>
  <c r="L20" i="2"/>
  <c r="M20" i="2"/>
  <c r="N20" i="2"/>
  <c r="O20" i="2"/>
  <c r="E11" i="2"/>
  <c r="F11" i="2"/>
  <c r="G11" i="2"/>
  <c r="H11" i="2"/>
  <c r="I11" i="2"/>
  <c r="J11" i="2"/>
  <c r="K11" i="2"/>
  <c r="L11" i="2"/>
  <c r="M11" i="2"/>
  <c r="N11" i="2"/>
  <c r="O11" i="2"/>
  <c r="D11" i="2"/>
  <c r="F6" i="2"/>
  <c r="G6" i="2"/>
  <c r="H6" i="2" s="1"/>
  <c r="I6" i="2" s="1"/>
  <c r="J6" i="2" s="1"/>
  <c r="K6" i="2" s="1"/>
  <c r="L6" i="2" s="1"/>
  <c r="M6" i="2" s="1"/>
  <c r="N6" i="2" s="1"/>
  <c r="O6" i="2" s="1"/>
  <c r="E6" i="2"/>
  <c r="D6" i="2"/>
  <c r="F6" i="1"/>
  <c r="G6" i="1"/>
  <c r="H6" i="1"/>
  <c r="F7" i="1"/>
  <c r="G7" i="1"/>
  <c r="H7" i="1"/>
  <c r="F8" i="1"/>
  <c r="G8" i="1"/>
  <c r="H8" i="1"/>
  <c r="F9" i="1"/>
  <c r="G9" i="1" s="1"/>
  <c r="H9" i="1"/>
  <c r="F10" i="1"/>
  <c r="G10" i="1" s="1"/>
  <c r="H10" i="1"/>
  <c r="F11" i="1"/>
  <c r="G11" i="1" s="1"/>
  <c r="H11" i="1"/>
  <c r="F12" i="1"/>
  <c r="G12" i="1"/>
  <c r="H12" i="1"/>
  <c r="F13" i="1"/>
  <c r="G13" i="1"/>
  <c r="H13" i="1"/>
  <c r="F14" i="1"/>
  <c r="G14" i="1"/>
  <c r="H14" i="1"/>
  <c r="F15" i="1"/>
  <c r="G15" i="1"/>
  <c r="H15" i="1"/>
  <c r="F16" i="1"/>
  <c r="G16" i="1"/>
  <c r="H16" i="1"/>
  <c r="F17" i="1"/>
  <c r="G17" i="1" s="1"/>
  <c r="H17" i="1"/>
  <c r="F18" i="1"/>
  <c r="G18" i="1" s="1"/>
  <c r="H18" i="1"/>
  <c r="F19" i="1"/>
  <c r="G19" i="1" s="1"/>
  <c r="H19" i="1"/>
  <c r="F20" i="1"/>
  <c r="G20" i="1"/>
  <c r="H20" i="1"/>
  <c r="F21" i="1"/>
  <c r="G21" i="1"/>
  <c r="H21" i="1"/>
  <c r="F22" i="1"/>
  <c r="G22" i="1"/>
  <c r="H22" i="1"/>
  <c r="F23" i="1"/>
  <c r="G23" i="1"/>
  <c r="H23" i="1"/>
  <c r="F24" i="1"/>
  <c r="G24" i="1"/>
  <c r="H24" i="1"/>
  <c r="F25" i="1"/>
  <c r="G25" i="1" s="1"/>
  <c r="H25" i="1"/>
  <c r="F26" i="1"/>
  <c r="G26" i="1" s="1"/>
  <c r="H26" i="1"/>
  <c r="F27" i="1"/>
  <c r="G27" i="1" s="1"/>
  <c r="H27" i="1"/>
  <c r="F28" i="1"/>
  <c r="G28" i="1"/>
  <c r="H28" i="1"/>
  <c r="F29" i="1"/>
  <c r="G29" i="1"/>
  <c r="H29" i="1"/>
  <c r="F30" i="1"/>
  <c r="G30" i="1"/>
  <c r="H30" i="1"/>
  <c r="F31" i="1"/>
  <c r="G31" i="1"/>
  <c r="H31" i="1"/>
  <c r="F32" i="1"/>
  <c r="G32" i="1"/>
  <c r="H32" i="1"/>
  <c r="F33" i="1"/>
  <c r="G33" i="1" s="1"/>
  <c r="H33" i="1"/>
  <c r="F34" i="1"/>
  <c r="G34" i="1" s="1"/>
  <c r="H34" i="1"/>
  <c r="F35" i="1"/>
  <c r="G35" i="1" s="1"/>
  <c r="H35" i="1"/>
  <c r="F36" i="1"/>
  <c r="G36" i="1"/>
  <c r="H36" i="1"/>
  <c r="F37" i="1"/>
  <c r="G37" i="1"/>
  <c r="H37" i="1"/>
  <c r="F38" i="1"/>
  <c r="G38" i="1"/>
  <c r="H38" i="1"/>
  <c r="F39" i="1"/>
  <c r="G39" i="1"/>
  <c r="H39" i="1"/>
  <c r="F40" i="1"/>
  <c r="G40" i="1"/>
  <c r="H40" i="1"/>
  <c r="F41" i="1"/>
  <c r="G41" i="1" s="1"/>
  <c r="H41" i="1"/>
  <c r="F42" i="1"/>
  <c r="G42" i="1" s="1"/>
  <c r="H42" i="1"/>
  <c r="F43" i="1"/>
  <c r="G43" i="1" s="1"/>
  <c r="H43" i="1"/>
  <c r="F44" i="1"/>
  <c r="G44" i="1"/>
  <c r="H44" i="1"/>
  <c r="F45" i="1"/>
  <c r="G45" i="1"/>
  <c r="H45" i="1"/>
  <c r="F46" i="1"/>
  <c r="G46" i="1"/>
  <c r="H46" i="1"/>
  <c r="F47" i="1"/>
  <c r="G47" i="1"/>
  <c r="H47" i="1"/>
  <c r="F48" i="1"/>
  <c r="G48" i="1"/>
  <c r="H48" i="1"/>
  <c r="F49" i="1"/>
  <c r="G49" i="1" s="1"/>
  <c r="H49" i="1"/>
  <c r="F50" i="1"/>
  <c r="G50" i="1" s="1"/>
  <c r="H50" i="1"/>
  <c r="F51" i="1"/>
  <c r="G51" i="1" s="1"/>
  <c r="H51" i="1"/>
  <c r="F52" i="1"/>
  <c r="G52" i="1"/>
  <c r="H52" i="1"/>
  <c r="F53" i="1"/>
  <c r="G53" i="1"/>
  <c r="H53" i="1"/>
  <c r="F54" i="1"/>
  <c r="G54" i="1"/>
  <c r="H54" i="1"/>
  <c r="F55" i="1"/>
  <c r="G55" i="1"/>
  <c r="H55" i="1"/>
  <c r="F56" i="1"/>
  <c r="G56" i="1"/>
  <c r="H56" i="1"/>
  <c r="F57" i="1"/>
  <c r="G57" i="1" s="1"/>
  <c r="H57" i="1"/>
  <c r="F58" i="1"/>
  <c r="G58" i="1" s="1"/>
  <c r="H58" i="1"/>
  <c r="F59" i="1"/>
  <c r="G59" i="1" s="1"/>
  <c r="H59" i="1"/>
  <c r="F60" i="1"/>
  <c r="G60" i="1"/>
  <c r="H60" i="1"/>
  <c r="F61" i="1"/>
  <c r="G61" i="1"/>
  <c r="H61" i="1"/>
  <c r="F62" i="1"/>
  <c r="G62" i="1"/>
  <c r="H62" i="1"/>
  <c r="F63" i="1"/>
  <c r="G63" i="1"/>
  <c r="H63" i="1"/>
  <c r="F64" i="1"/>
  <c r="G64" i="1"/>
  <c r="H64" i="1"/>
  <c r="F65" i="1"/>
  <c r="G65" i="1" s="1"/>
  <c r="H65" i="1"/>
  <c r="F66" i="1"/>
  <c r="G66" i="1" s="1"/>
  <c r="H66" i="1"/>
  <c r="F67" i="1"/>
  <c r="G67" i="1" s="1"/>
  <c r="H67" i="1"/>
  <c r="F68" i="1"/>
  <c r="G68" i="1"/>
  <c r="H68" i="1"/>
  <c r="F69" i="1"/>
  <c r="G69" i="1"/>
  <c r="H69" i="1"/>
  <c r="F70" i="1"/>
  <c r="G70" i="1"/>
  <c r="H70" i="1"/>
  <c r="F71" i="1"/>
  <c r="G71" i="1"/>
  <c r="H71" i="1"/>
  <c r="F72" i="1"/>
  <c r="G72" i="1"/>
  <c r="H72" i="1"/>
  <c r="F73" i="1"/>
  <c r="G73" i="1" s="1"/>
  <c r="H73" i="1"/>
  <c r="F74" i="1"/>
  <c r="G74" i="1" s="1"/>
  <c r="H74" i="1"/>
  <c r="F75" i="1"/>
  <c r="G75" i="1" s="1"/>
  <c r="H75" i="1"/>
  <c r="F76" i="1"/>
  <c r="G76" i="1"/>
  <c r="H76" i="1"/>
  <c r="F77" i="1"/>
  <c r="G77" i="1"/>
  <c r="H77" i="1"/>
  <c r="F78" i="1"/>
  <c r="G78" i="1"/>
  <c r="H78" i="1"/>
  <c r="F79" i="1"/>
  <c r="G79" i="1"/>
  <c r="H79" i="1"/>
  <c r="F80" i="1"/>
  <c r="G80" i="1"/>
  <c r="H80" i="1"/>
  <c r="F81" i="1"/>
  <c r="G81" i="1" s="1"/>
  <c r="H81" i="1"/>
  <c r="F82" i="1"/>
  <c r="G82" i="1" s="1"/>
  <c r="H82" i="1"/>
  <c r="F83" i="1"/>
  <c r="G83" i="1" s="1"/>
  <c r="H83" i="1"/>
  <c r="F84" i="1"/>
  <c r="G84" i="1"/>
  <c r="H84" i="1"/>
  <c r="F85" i="1"/>
  <c r="G85" i="1"/>
  <c r="H85" i="1"/>
  <c r="F86" i="1"/>
  <c r="G86" i="1"/>
  <c r="H86" i="1"/>
  <c r="F87" i="1"/>
  <c r="G87" i="1"/>
  <c r="H87" i="1"/>
  <c r="F88" i="1"/>
  <c r="G88" i="1"/>
  <c r="H88" i="1"/>
  <c r="F89" i="1"/>
  <c r="G89" i="1" s="1"/>
  <c r="H89" i="1"/>
  <c r="F90" i="1"/>
  <c r="G90" i="1" s="1"/>
  <c r="H90" i="1"/>
  <c r="F91" i="1"/>
  <c r="G91" i="1" s="1"/>
  <c r="H91" i="1"/>
  <c r="F92" i="1"/>
  <c r="G92" i="1"/>
  <c r="H92" i="1"/>
  <c r="F93" i="1"/>
  <c r="G93" i="1"/>
  <c r="H93" i="1"/>
  <c r="F94" i="1"/>
  <c r="G94" i="1"/>
  <c r="H94" i="1"/>
  <c r="F95" i="1"/>
  <c r="G95" i="1"/>
  <c r="H95" i="1"/>
  <c r="F96" i="1"/>
  <c r="G96" i="1"/>
  <c r="H96" i="1"/>
  <c r="F97" i="1"/>
  <c r="G97" i="1" s="1"/>
  <c r="H97" i="1"/>
  <c r="F98" i="1"/>
  <c r="G98" i="1" s="1"/>
  <c r="H98" i="1"/>
  <c r="F99" i="1"/>
  <c r="G99" i="1" s="1"/>
  <c r="H99" i="1"/>
  <c r="F100" i="1"/>
  <c r="G100" i="1"/>
  <c r="H100" i="1"/>
  <c r="F101" i="1"/>
  <c r="G101" i="1"/>
  <c r="H101" i="1"/>
  <c r="F102" i="1"/>
  <c r="G102" i="1"/>
  <c r="H102" i="1"/>
  <c r="F103" i="1"/>
  <c r="G103" i="1"/>
  <c r="H103" i="1"/>
  <c r="F104" i="1"/>
  <c r="G104" i="1"/>
  <c r="H104" i="1"/>
  <c r="F105" i="1"/>
  <c r="G105" i="1" s="1"/>
  <c r="H105" i="1"/>
  <c r="F106" i="1"/>
  <c r="G106" i="1" s="1"/>
  <c r="H106" i="1"/>
  <c r="F107" i="1"/>
  <c r="G107" i="1" s="1"/>
  <c r="H107" i="1"/>
  <c r="F108" i="1"/>
  <c r="G108" i="1"/>
  <c r="H108" i="1"/>
  <c r="F109" i="1"/>
  <c r="G109" i="1"/>
  <c r="H109" i="1"/>
  <c r="F110" i="1"/>
  <c r="G110" i="1"/>
  <c r="H110" i="1"/>
  <c r="F111" i="1"/>
  <c r="G111" i="1"/>
  <c r="H111" i="1"/>
  <c r="F112" i="1"/>
  <c r="G112" i="1"/>
  <c r="H112" i="1"/>
  <c r="F113" i="1"/>
  <c r="G113" i="1" s="1"/>
  <c r="H113" i="1"/>
  <c r="F114" i="1"/>
  <c r="G114" i="1" s="1"/>
  <c r="H114" i="1"/>
  <c r="F115" i="1"/>
  <c r="G115" i="1" s="1"/>
  <c r="H115" i="1"/>
  <c r="F116" i="1"/>
  <c r="G116" i="1"/>
  <c r="H116" i="1"/>
  <c r="F117" i="1"/>
  <c r="G117" i="1"/>
  <c r="H117" i="1"/>
  <c r="F118" i="1"/>
  <c r="G118" i="1"/>
  <c r="H118" i="1"/>
  <c r="F119" i="1"/>
  <c r="G119" i="1"/>
  <c r="H119" i="1"/>
  <c r="F120" i="1"/>
  <c r="G120" i="1"/>
  <c r="H120" i="1"/>
  <c r="F121" i="1"/>
  <c r="G121" i="1" s="1"/>
  <c r="H121" i="1"/>
  <c r="H5" i="1"/>
  <c r="G5" i="1"/>
  <c r="F5" i="1"/>
  <c r="M38" i="2" l="1"/>
  <c r="Q35" i="2"/>
  <c r="Q34" i="2"/>
  <c r="K38" i="2"/>
  <c r="Q33" i="2"/>
  <c r="N38" i="2"/>
  <c r="Q32" i="2"/>
  <c r="Q31" i="2"/>
  <c r="F38" i="2"/>
  <c r="Q30" i="2"/>
  <c r="I38" i="2"/>
  <c r="J38" i="2"/>
  <c r="S38" i="2"/>
  <c r="L38" i="2"/>
  <c r="E38" i="2"/>
  <c r="G38" i="2"/>
  <c r="Q28" i="2"/>
  <c r="D38" i="2"/>
  <c r="Q27" i="2"/>
  <c r="S15" i="2"/>
  <c r="F22" i="2"/>
  <c r="S14" i="2"/>
  <c r="O22" i="2"/>
  <c r="O40" i="2" s="1"/>
  <c r="G22" i="2"/>
  <c r="N22" i="2"/>
  <c r="M22" i="2"/>
  <c r="M40" i="2" s="1"/>
  <c r="E22" i="2"/>
  <c r="L22" i="2"/>
  <c r="D22" i="2"/>
  <c r="K22" i="2"/>
  <c r="S13" i="2"/>
  <c r="J22" i="2"/>
  <c r="I22" i="2"/>
  <c r="H22" i="2"/>
  <c r="H40" i="2" s="1"/>
  <c r="S12" i="2"/>
  <c r="Q12" i="2"/>
  <c r="Q22" i="2" s="1"/>
  <c r="K40" i="2" l="1"/>
  <c r="N40" i="2"/>
  <c r="I40" i="2"/>
  <c r="G40" i="2"/>
  <c r="L40" i="2"/>
  <c r="F40" i="2"/>
  <c r="D40" i="2"/>
  <c r="E40" i="2"/>
  <c r="Q38" i="2"/>
  <c r="Q40" i="2" s="1"/>
  <c r="J40" i="2"/>
  <c r="S22" i="2"/>
  <c r="S40" i="2" s="1"/>
</calcChain>
</file>

<file path=xl/sharedStrings.xml><?xml version="1.0" encoding="utf-8"?>
<sst xmlns="http://schemas.openxmlformats.org/spreadsheetml/2006/main" count="296" uniqueCount="45">
  <si>
    <t>Auto Insurance</t>
  </si>
  <si>
    <t>[XXXX]</t>
  </si>
  <si>
    <t>Rental Property</t>
  </si>
  <si>
    <t>Fuel</t>
  </si>
  <si>
    <t>Salary</t>
  </si>
  <si>
    <t>Rent</t>
  </si>
  <si>
    <t>Electric Bill</t>
  </si>
  <si>
    <t>Apple TV</t>
  </si>
  <si>
    <t>Groceries</t>
  </si>
  <si>
    <t>Money Found On Street</t>
  </si>
  <si>
    <t>Popcorn</t>
  </si>
  <si>
    <t>Alien Abduction Insurance</t>
  </si>
  <si>
    <t>New Cell Phone</t>
  </si>
  <si>
    <t>Money Found In Pockets</t>
  </si>
  <si>
    <t>Bonus Payment</t>
  </si>
  <si>
    <t>Category</t>
  </si>
  <si>
    <t>Bank Description</t>
  </si>
  <si>
    <t>Amount</t>
  </si>
  <si>
    <t>Post Date</t>
  </si>
  <si>
    <t>Month End</t>
  </si>
  <si>
    <t>Concatenate</t>
  </si>
  <si>
    <t>ABS</t>
  </si>
  <si>
    <t>Bank Account Data</t>
  </si>
  <si>
    <t>12 Month Budget</t>
  </si>
  <si>
    <t>Start Date:</t>
  </si>
  <si>
    <t>SOURCES OF CASH</t>
  </si>
  <si>
    <t>Input Income Categories Below:</t>
  </si>
  <si>
    <t>TOTAL SOURCES</t>
  </si>
  <si>
    <t>USES OF CASH</t>
  </si>
  <si>
    <t>Input Expense Categories Below:</t>
  </si>
  <si>
    <t>TOTAL USES</t>
  </si>
  <si>
    <t>PROFIT / LOSS</t>
  </si>
  <si>
    <t>12 Months</t>
  </si>
  <si>
    <t>Mo. Average</t>
  </si>
  <si>
    <t>Data Validation</t>
  </si>
  <si>
    <t>LINK</t>
  </si>
  <si>
    <t>ASimpleModel.com</t>
  </si>
  <si>
    <t xml:space="preserve">DISCLAIMER: All of the information contained in this exercise is entirely fictional. The company described is hypothetical. Any similarity between the business description and financial information provided and an actual company is purely coincidental. ASimpleModel.com does not provide investment, accounting or tax advice. Everything is intended for educational purposes only. </t>
  </si>
  <si>
    <t>The information contained in this document has been made available on ASimpleModel.com and is subject to ASimpleModel.com’s Terms of Use.  This document is made available solely for general information purposes. ASimpleModel.com does not warrant the accuracy, completeness, or usefulness of this document.</t>
  </si>
  <si>
    <t>Video Explanation</t>
  </si>
  <si>
    <t>Budget</t>
  </si>
  <si>
    <t>Data Validation List</t>
  </si>
  <si>
    <t>Personal Budget Template</t>
  </si>
  <si>
    <t>Organize Income and Expense Data by Month</t>
  </si>
  <si>
    <t>https://youtu.be/Es-XYRMQdE8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</si>
</sst>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rgb="FF0000CC"/>
      <name val="Calibri"/>
      <family val="2"/>
      <scheme val="minor"/>
    </font>
    <font>
      <sz val="11"/>
      <color rgb="FF0000FF"/>
      <name val="Calibri"/>
      <family val="2"/>
      <scheme val="minor"/>
    </font>
    <font>
      <sz val="11"/>
      <color theme="1"/>
      <name val="Trebuchet MS"/>
      <family val="2"/>
    </font>
    <font>
      <sz val="10"/>
      <color theme="1"/>
      <name val="Calibri"/>
      <family val="2"/>
      <scheme val="minor"/>
    </font>
    <font>
      <u/>
      <sz val="11"/>
      <color theme="10"/>
      <name val="Calibri"/>
      <family val="2"/>
      <scheme val="minor"/>
    </font>
    <font>
      <sz val="8"/>
      <color theme="1"/>
      <name val="Arial"/>
      <family val="2"/>
    </font>
    <font>
      <sz val="26"/>
      <color theme="3"/>
      <name val="Calibri"/>
      <family val="2"/>
      <scheme val="minor"/>
    </font>
    <font>
      <sz val="20"/>
      <color theme="3"/>
      <name val="Calibri"/>
      <family val="2"/>
      <scheme val="minor"/>
    </font>
    <font>
      <sz val="10"/>
      <color theme="3"/>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3"/>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1" fillId="0" borderId="0"/>
    <xf numFmtId="0" fontId="6" fillId="0" borderId="0"/>
    <xf numFmtId="0" fontId="8" fillId="0" borderId="0" applyNumberFormat="0" applyFill="0" applyBorder="0" applyAlignment="0" applyProtection="0"/>
    <xf numFmtId="0" fontId="9" fillId="0" borderId="0"/>
  </cellStyleXfs>
  <cellXfs count="25">
    <xf numFmtId="0" fontId="0" fillId="0" borderId="0" xfId="0"/>
    <xf numFmtId="0" fontId="4" fillId="2" borderId="0" xfId="1" applyFont="1" applyFill="1"/>
    <xf numFmtId="14" fontId="4" fillId="2" borderId="0" xfId="1" applyNumberFormat="1" applyFont="1" applyFill="1"/>
    <xf numFmtId="43" fontId="4" fillId="2" borderId="0" xfId="1" applyNumberFormat="1" applyFont="1" applyFill="1"/>
    <xf numFmtId="0" fontId="0" fillId="3" borderId="0" xfId="0" applyFill="1"/>
    <xf numFmtId="0" fontId="2" fillId="3" borderId="0" xfId="0" applyFont="1" applyFill="1"/>
    <xf numFmtId="14" fontId="0" fillId="0" borderId="0" xfId="0" applyNumberFormat="1"/>
    <xf numFmtId="0" fontId="2" fillId="0" borderId="0" xfId="0" applyFont="1"/>
    <xf numFmtId="0" fontId="0" fillId="0" borderId="1" xfId="0" applyBorder="1"/>
    <xf numFmtId="0" fontId="0" fillId="0" borderId="2" xfId="0" applyBorder="1"/>
    <xf numFmtId="14" fontId="5" fillId="2" borderId="3" xfId="0" applyNumberFormat="1" applyFont="1" applyFill="1" applyBorder="1"/>
    <xf numFmtId="0" fontId="5" fillId="2" borderId="0" xfId="0" applyFont="1" applyFill="1"/>
    <xf numFmtId="0" fontId="0" fillId="0" borderId="4" xfId="0" applyBorder="1"/>
    <xf numFmtId="0" fontId="0" fillId="4" borderId="0" xfId="0" applyFill="1"/>
    <xf numFmtId="0" fontId="3" fillId="4" borderId="0" xfId="0" applyFont="1" applyFill="1"/>
    <xf numFmtId="14" fontId="3" fillId="4" borderId="0" xfId="0" applyNumberFormat="1" applyFont="1" applyFill="1" applyAlignment="1">
      <alignment horizontal="center"/>
    </xf>
    <xf numFmtId="43" fontId="0" fillId="0" borderId="0" xfId="0" applyNumberFormat="1"/>
    <xf numFmtId="43" fontId="0" fillId="0" borderId="4" xfId="0" applyNumberFormat="1" applyBorder="1"/>
    <xf numFmtId="43" fontId="0" fillId="0" borderId="2" xfId="0" applyNumberFormat="1" applyBorder="1"/>
    <xf numFmtId="0" fontId="10" fillId="0" borderId="0" xfId="0" applyFont="1"/>
    <xf numFmtId="0" fontId="11" fillId="0" borderId="0" xfId="0" applyFont="1"/>
    <xf numFmtId="0" fontId="12" fillId="0" borderId="0" xfId="0" applyFont="1"/>
    <xf numFmtId="0" fontId="0" fillId="0" borderId="0" xfId="0" applyAlignment="1">
      <alignment horizontal="center"/>
    </xf>
    <xf numFmtId="0" fontId="7" fillId="0" borderId="0" xfId="0" applyFont="1" applyAlignment="1">
      <alignment vertical="top" wrapText="1"/>
    </xf>
    <xf numFmtId="0" fontId="8" fillId="0" borderId="0" xfId="3" applyFill="1" applyAlignment="1">
      <alignment horizontal="center"/>
    </xf>
  </cellXfs>
  <cellStyles count="5">
    <cellStyle name="Hyperlink" xfId="3" builtinId="8"/>
    <cellStyle name="Normal" xfId="0" builtinId="0"/>
    <cellStyle name="Normal 2" xfId="2" xr:uid="{5EC71BB7-04D2-4678-8733-7E3DA689B817}"/>
    <cellStyle name="Normal 5" xfId="4" xr:uid="{F410A7FE-596B-4C65-9C52-CB23BA435A58}"/>
    <cellStyle name="Normal 6" xfId="1" xr:uid="{60AE42FD-1042-48BC-A4E8-566616806315}"/>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ter%20Lynch/Downloads/cf703606-1personal_budget_bas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al Monthly CF"/>
      <sheetName val="Bank_Acct"/>
      <sheetName val="Data Validation"/>
    </sheetNames>
    <sheetDataSet>
      <sheetData sheetId="0">
        <row r="11">
          <cell r="B11" t="str">
            <v>Salary</v>
          </cell>
        </row>
        <row r="12">
          <cell r="B12" t="str">
            <v>Bonus Payment</v>
          </cell>
        </row>
        <row r="13">
          <cell r="B13" t="str">
            <v>Rental Property</v>
          </cell>
        </row>
        <row r="14">
          <cell r="B14" t="str">
            <v>Money Found On Street</v>
          </cell>
        </row>
        <row r="15">
          <cell r="B15" t="str">
            <v>Money Found In Pockets</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1D459-2309-4CF8-96A2-997889859FE3}">
  <dimension ref="C1:H15"/>
  <sheetViews>
    <sheetView showGridLines="0" tabSelected="1" workbookViewId="0"/>
  </sheetViews>
  <sheetFormatPr defaultRowHeight="14.25" outlineLevelCol="1" x14ac:dyDescent="0.45"/>
  <cols>
    <col min="1" max="1" width="1.59765625" customWidth="1"/>
    <col min="3" max="3" width="5.59765625" customWidth="1"/>
    <col min="4" max="4" width="50.59765625" customWidth="1"/>
    <col min="5" max="5" width="20.59765625" customWidth="1"/>
    <col min="6" max="6" width="1.59765625" customWidth="1"/>
    <col min="7" max="7" width="0" hidden="1" customWidth="1" outlineLevel="1"/>
    <col min="8" max="8" width="9.06640625" collapsed="1"/>
  </cols>
  <sheetData>
    <row r="1" spans="3:7" ht="5" customHeight="1" x14ac:dyDescent="0.45"/>
    <row r="3" spans="3:7" ht="33.4" x14ac:dyDescent="1">
      <c r="C3" s="19" t="s">
        <v>42</v>
      </c>
    </row>
    <row r="4" spans="3:7" ht="25.5" x14ac:dyDescent="0.75">
      <c r="C4" s="20" t="s">
        <v>43</v>
      </c>
    </row>
    <row r="5" spans="3:7" x14ac:dyDescent="0.45">
      <c r="C5" s="21" t="s">
        <v>36</v>
      </c>
    </row>
    <row r="6" spans="3:7" ht="5" customHeight="1" x14ac:dyDescent="0.45"/>
    <row r="7" spans="3:7" ht="5" customHeight="1" x14ac:dyDescent="0.45">
      <c r="C7" s="13"/>
      <c r="D7" s="13"/>
      <c r="E7" s="13"/>
    </row>
    <row r="8" spans="3:7" ht="5" customHeight="1" x14ac:dyDescent="0.45"/>
    <row r="9" spans="3:7" x14ac:dyDescent="0.45">
      <c r="C9" s="22">
        <v>1</v>
      </c>
      <c r="D9" t="s">
        <v>40</v>
      </c>
      <c r="E9" s="24" t="s">
        <v>35</v>
      </c>
    </row>
    <row r="10" spans="3:7" x14ac:dyDescent="0.45">
      <c r="C10" s="22">
        <f>+C9+1</f>
        <v>2</v>
      </c>
      <c r="D10" t="s">
        <v>22</v>
      </c>
      <c r="E10" s="24" t="s">
        <v>35</v>
      </c>
    </row>
    <row r="11" spans="3:7" x14ac:dyDescent="0.45">
      <c r="C11" s="22">
        <f t="shared" ref="C11:C12" si="0">+C10+1</f>
        <v>3</v>
      </c>
      <c r="D11" t="s">
        <v>41</v>
      </c>
      <c r="E11" s="24" t="s">
        <v>35</v>
      </c>
    </row>
    <row r="12" spans="3:7" x14ac:dyDescent="0.45">
      <c r="C12" s="22">
        <f t="shared" si="0"/>
        <v>4</v>
      </c>
      <c r="D12" t="s">
        <v>39</v>
      </c>
      <c r="E12" s="24" t="str">
        <f>HYPERLINK(G12,"LINK")</f>
        <v>LINK</v>
      </c>
      <c r="G12" t="s">
        <v>44</v>
      </c>
    </row>
    <row r="14" spans="3:7" ht="62.65" customHeight="1" x14ac:dyDescent="0.45">
      <c r="C14" s="23" t="s">
        <v>37</v>
      </c>
      <c r="D14" s="23"/>
      <c r="E14" s="23"/>
    </row>
    <row r="15" spans="3:7" ht="60" customHeight="1" x14ac:dyDescent="0.45">
      <c r="C15" s="23" t="s">
        <v>38</v>
      </c>
      <c r="D15" s="23"/>
      <c r="E15" s="23"/>
    </row>
  </sheetData>
  <mergeCells count="2">
    <mergeCell ref="C14:E14"/>
    <mergeCell ref="C15:E15"/>
  </mergeCells>
  <hyperlinks>
    <hyperlink ref="E9" location="Budget!A1" display="LINK" xr:uid="{8B68E683-55D2-4035-9698-1F240F1ADA8D}"/>
    <hyperlink ref="E10" location="Bank_Acct!A1" display="LINK" xr:uid="{EDD11BD4-175D-4597-AE38-192AE96A643F}"/>
    <hyperlink ref="E11" location="'Data Validation'!A1" display="LINK" xr:uid="{54572386-AB95-410F-B6A1-60855FA3016F}"/>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FCBDE-F105-45EE-9C6C-3F11DC350AAC}">
  <dimension ref="B1:S40"/>
  <sheetViews>
    <sheetView showGridLines="0" workbookViewId="0"/>
  </sheetViews>
  <sheetFormatPr defaultRowHeight="14.25" x14ac:dyDescent="0.45"/>
  <cols>
    <col min="1" max="1" width="1.59765625" customWidth="1"/>
    <col min="2" max="2" width="21.46484375" bestFit="1" customWidth="1"/>
    <col min="3" max="3" width="1.59765625" customWidth="1"/>
    <col min="4" max="15" width="13.1328125" customWidth="1"/>
    <col min="16" max="16" width="0.796875" customWidth="1"/>
    <col min="17" max="17" width="13.1328125" customWidth="1"/>
    <col min="18" max="18" width="0.796875" customWidth="1"/>
    <col min="19" max="19" width="13.1328125" customWidth="1"/>
  </cols>
  <sheetData>
    <row r="1" spans="2:19" ht="3" customHeight="1" x14ac:dyDescent="0.45"/>
    <row r="2" spans="2:19" x14ac:dyDescent="0.45">
      <c r="B2" s="7" t="s">
        <v>23</v>
      </c>
    </row>
    <row r="3" spans="2:19" ht="3" customHeight="1" x14ac:dyDescent="0.45"/>
    <row r="4" spans="2:19" x14ac:dyDescent="0.45">
      <c r="B4" s="8" t="s">
        <v>24</v>
      </c>
      <c r="C4" s="9"/>
      <c r="D4" s="10">
        <v>43861</v>
      </c>
    </row>
    <row r="5" spans="2:19" ht="3" customHeight="1" x14ac:dyDescent="0.45"/>
    <row r="6" spans="2:19" x14ac:dyDescent="0.45">
      <c r="B6" s="14"/>
      <c r="C6" s="14"/>
      <c r="D6" s="15">
        <f>EOMONTH(D4,0)</f>
        <v>43861</v>
      </c>
      <c r="E6" s="15">
        <f>EOMONTH(D6,1)</f>
        <v>43890</v>
      </c>
      <c r="F6" s="15">
        <f t="shared" ref="F6:O6" si="0">EOMONTH(E6,1)</f>
        <v>43921</v>
      </c>
      <c r="G6" s="15">
        <f t="shared" si="0"/>
        <v>43951</v>
      </c>
      <c r="H6" s="15">
        <f t="shared" si="0"/>
        <v>43982</v>
      </c>
      <c r="I6" s="15">
        <f t="shared" si="0"/>
        <v>44012</v>
      </c>
      <c r="J6" s="15">
        <f t="shared" si="0"/>
        <v>44043</v>
      </c>
      <c r="K6" s="15">
        <f t="shared" si="0"/>
        <v>44074</v>
      </c>
      <c r="L6" s="15">
        <f t="shared" si="0"/>
        <v>44104</v>
      </c>
      <c r="M6" s="15">
        <f t="shared" si="0"/>
        <v>44135</v>
      </c>
      <c r="N6" s="15">
        <f t="shared" si="0"/>
        <v>44165</v>
      </c>
      <c r="O6" s="15">
        <f t="shared" si="0"/>
        <v>44196</v>
      </c>
      <c r="Q6" s="15" t="s">
        <v>32</v>
      </c>
      <c r="S6" s="15" t="s">
        <v>33</v>
      </c>
    </row>
    <row r="7" spans="2:19" ht="3" customHeight="1" x14ac:dyDescent="0.45"/>
    <row r="8" spans="2:19" x14ac:dyDescent="0.45">
      <c r="B8" s="5" t="s">
        <v>25</v>
      </c>
      <c r="C8" s="4"/>
      <c r="D8" s="4"/>
      <c r="E8" s="4"/>
      <c r="F8" s="4"/>
      <c r="G8" s="4"/>
      <c r="H8" s="4"/>
      <c r="I8" s="4"/>
      <c r="J8" s="4"/>
      <c r="K8" s="4"/>
      <c r="L8" s="4"/>
      <c r="M8" s="4"/>
      <c r="N8" s="4"/>
      <c r="O8" s="4"/>
      <c r="Q8" s="4"/>
      <c r="S8" s="4"/>
    </row>
    <row r="9" spans="2:19" ht="3" customHeight="1" x14ac:dyDescent="0.45"/>
    <row r="10" spans="2:19" x14ac:dyDescent="0.45">
      <c r="B10" t="s">
        <v>26</v>
      </c>
    </row>
    <row r="11" spans="2:19" x14ac:dyDescent="0.45">
      <c r="B11" s="11" t="s">
        <v>4</v>
      </c>
      <c r="D11" s="16">
        <f>SUMIF(Bank_Acct!$G:$G,_xlfn.CONCAT($B11,D$6),Bank_Acct!$H:$H)</f>
        <v>6600</v>
      </c>
      <c r="E11" s="16">
        <f>SUMIF(Bank_Acct!$G:$G,_xlfn.CONCAT($B11,E$6),Bank_Acct!$H:$H)</f>
        <v>6600</v>
      </c>
      <c r="F11" s="16">
        <f>SUMIF(Bank_Acct!$G:$G,_xlfn.CONCAT($B11,F$6),Bank_Acct!$H:$H)</f>
        <v>6600</v>
      </c>
      <c r="G11" s="16">
        <f>SUMIF(Bank_Acct!$G:$G,_xlfn.CONCAT($B11,G$6),Bank_Acct!$H:$H)</f>
        <v>6600</v>
      </c>
      <c r="H11" s="16">
        <f>SUMIF(Bank_Acct!$G:$G,_xlfn.CONCAT($B11,H$6),Bank_Acct!$H:$H)</f>
        <v>6600</v>
      </c>
      <c r="I11" s="16">
        <f>SUMIF(Bank_Acct!$G:$G,_xlfn.CONCAT($B11,I$6),Bank_Acct!$H:$H)</f>
        <v>6600</v>
      </c>
      <c r="J11" s="16">
        <f>SUMIF(Bank_Acct!$G:$G,_xlfn.CONCAT($B11,J$6),Bank_Acct!$H:$H)</f>
        <v>6600</v>
      </c>
      <c r="K11" s="16">
        <f>SUMIF(Bank_Acct!$G:$G,_xlfn.CONCAT($B11,K$6),Bank_Acct!$H:$H)</f>
        <v>6600</v>
      </c>
      <c r="L11" s="16">
        <f>SUMIF(Bank_Acct!$G:$G,_xlfn.CONCAT($B11,L$6),Bank_Acct!$H:$H)</f>
        <v>6600</v>
      </c>
      <c r="M11" s="16">
        <f>SUMIF(Bank_Acct!$G:$G,_xlfn.CONCAT($B11,M$6),Bank_Acct!$H:$H)</f>
        <v>6600</v>
      </c>
      <c r="N11" s="16">
        <f>SUMIF(Bank_Acct!$G:$G,_xlfn.CONCAT($B11,N$6),Bank_Acct!$H:$H)</f>
        <v>6600</v>
      </c>
      <c r="O11" s="16">
        <f>SUMIF(Bank_Acct!$G:$G,_xlfn.CONCAT($B11,O$6),Bank_Acct!$H:$H)</f>
        <v>6600</v>
      </c>
      <c r="Q11" s="16">
        <f>SUM(D11:O11)</f>
        <v>79200</v>
      </c>
      <c r="S11" s="16">
        <f>AVERAGE(D11:O11)</f>
        <v>6600</v>
      </c>
    </row>
    <row r="12" spans="2:19" x14ac:dyDescent="0.45">
      <c r="B12" s="11" t="s">
        <v>14</v>
      </c>
      <c r="D12" s="16">
        <f>SUMIF(Bank_Acct!$G:$G,_xlfn.CONCAT($B12,D$6),Bank_Acct!$H:$H)</f>
        <v>0</v>
      </c>
      <c r="E12" s="16">
        <f>SUMIF(Bank_Acct!$G:$G,_xlfn.CONCAT($B12,E$6),Bank_Acct!$H:$H)</f>
        <v>0</v>
      </c>
      <c r="F12" s="16">
        <f>SUMIF(Bank_Acct!$G:$G,_xlfn.CONCAT($B12,F$6),Bank_Acct!$H:$H)</f>
        <v>0</v>
      </c>
      <c r="G12" s="16">
        <f>SUMIF(Bank_Acct!$G:$G,_xlfn.CONCAT($B12,G$6),Bank_Acct!$H:$H)</f>
        <v>0</v>
      </c>
      <c r="H12" s="16">
        <f>SUMIF(Bank_Acct!$G:$G,_xlfn.CONCAT($B12,H$6),Bank_Acct!$H:$H)</f>
        <v>0</v>
      </c>
      <c r="I12" s="16">
        <f>SUMIF(Bank_Acct!$G:$G,_xlfn.CONCAT($B12,I$6),Bank_Acct!$H:$H)</f>
        <v>0</v>
      </c>
      <c r="J12" s="16">
        <f>SUMIF(Bank_Acct!$G:$G,_xlfn.CONCAT($B12,J$6),Bank_Acct!$H:$H)</f>
        <v>0</v>
      </c>
      <c r="K12" s="16">
        <f>SUMIF(Bank_Acct!$G:$G,_xlfn.CONCAT($B12,K$6),Bank_Acct!$H:$H)</f>
        <v>0</v>
      </c>
      <c r="L12" s="16">
        <f>SUMIF(Bank_Acct!$G:$G,_xlfn.CONCAT($B12,L$6),Bank_Acct!$H:$H)</f>
        <v>0</v>
      </c>
      <c r="M12" s="16">
        <f>SUMIF(Bank_Acct!$G:$G,_xlfn.CONCAT($B12,M$6),Bank_Acct!$H:$H)</f>
        <v>0</v>
      </c>
      <c r="N12" s="16">
        <f>SUMIF(Bank_Acct!$G:$G,_xlfn.CONCAT($B12,N$6),Bank_Acct!$H:$H)</f>
        <v>0</v>
      </c>
      <c r="O12" s="16">
        <f>SUMIF(Bank_Acct!$G:$G,_xlfn.CONCAT($B12,O$6),Bank_Acct!$H:$H)</f>
        <v>15000</v>
      </c>
      <c r="Q12" s="16">
        <f t="shared" ref="Q12:Q20" si="1">SUM(D12:O12)</f>
        <v>15000</v>
      </c>
      <c r="S12" s="16">
        <f t="shared" ref="S12:S20" si="2">AVERAGE(D12:O12)</f>
        <v>1250</v>
      </c>
    </row>
    <row r="13" spans="2:19" x14ac:dyDescent="0.45">
      <c r="B13" s="11" t="s">
        <v>2</v>
      </c>
      <c r="D13" s="16">
        <f>SUMIF(Bank_Acct!$G:$G,_xlfn.CONCAT($B13,D$6),Bank_Acct!$H:$H)</f>
        <v>250</v>
      </c>
      <c r="E13" s="16">
        <f>SUMIF(Bank_Acct!$G:$G,_xlfn.CONCAT($B13,E$6),Bank_Acct!$H:$H)</f>
        <v>250</v>
      </c>
      <c r="F13" s="16">
        <f>SUMIF(Bank_Acct!$G:$G,_xlfn.CONCAT($B13,F$6),Bank_Acct!$H:$H)</f>
        <v>250</v>
      </c>
      <c r="G13" s="16">
        <f>SUMIF(Bank_Acct!$G:$G,_xlfn.CONCAT($B13,G$6),Bank_Acct!$H:$H)</f>
        <v>250</v>
      </c>
      <c r="H13" s="16">
        <f>SUMIF(Bank_Acct!$G:$G,_xlfn.CONCAT($B13,H$6),Bank_Acct!$H:$H)</f>
        <v>250</v>
      </c>
      <c r="I13" s="16">
        <f>SUMIF(Bank_Acct!$G:$G,_xlfn.CONCAT($B13,I$6),Bank_Acct!$H:$H)</f>
        <v>250</v>
      </c>
      <c r="J13" s="16">
        <f>SUMIF(Bank_Acct!$G:$G,_xlfn.CONCAT($B13,J$6),Bank_Acct!$H:$H)</f>
        <v>250</v>
      </c>
      <c r="K13" s="16">
        <f>SUMIF(Bank_Acct!$G:$G,_xlfn.CONCAT($B13,K$6),Bank_Acct!$H:$H)</f>
        <v>250</v>
      </c>
      <c r="L13" s="16">
        <f>SUMIF(Bank_Acct!$G:$G,_xlfn.CONCAT($B13,L$6),Bank_Acct!$H:$H)</f>
        <v>250</v>
      </c>
      <c r="M13" s="16">
        <f>SUMIF(Bank_Acct!$G:$G,_xlfn.CONCAT($B13,M$6),Bank_Acct!$H:$H)</f>
        <v>250</v>
      </c>
      <c r="N13" s="16">
        <f>SUMIF(Bank_Acct!$G:$G,_xlfn.CONCAT($B13,N$6),Bank_Acct!$H:$H)</f>
        <v>250</v>
      </c>
      <c r="O13" s="16">
        <f>SUMIF(Bank_Acct!$G:$G,_xlfn.CONCAT($B13,O$6),Bank_Acct!$H:$H)</f>
        <v>250</v>
      </c>
      <c r="Q13" s="16">
        <f t="shared" si="1"/>
        <v>3000</v>
      </c>
      <c r="S13" s="16">
        <f t="shared" si="2"/>
        <v>250</v>
      </c>
    </row>
    <row r="14" spans="2:19" x14ac:dyDescent="0.45">
      <c r="B14" s="11" t="s">
        <v>13</v>
      </c>
      <c r="D14" s="16">
        <f>SUMIF(Bank_Acct!$G:$G,_xlfn.CONCAT($B14,D$6),Bank_Acct!$H:$H)</f>
        <v>0</v>
      </c>
      <c r="E14" s="16">
        <f>SUMIF(Bank_Acct!$G:$G,_xlfn.CONCAT($B14,E$6),Bank_Acct!$H:$H)</f>
        <v>0</v>
      </c>
      <c r="F14" s="16">
        <f>SUMIF(Bank_Acct!$G:$G,_xlfn.CONCAT($B14,F$6),Bank_Acct!$H:$H)</f>
        <v>0</v>
      </c>
      <c r="G14" s="16">
        <f>SUMIF(Bank_Acct!$G:$G,_xlfn.CONCAT($B14,G$6),Bank_Acct!$H:$H)</f>
        <v>0</v>
      </c>
      <c r="H14" s="16">
        <f>SUMIF(Bank_Acct!$G:$G,_xlfn.CONCAT($B14,H$6),Bank_Acct!$H:$H)</f>
        <v>0</v>
      </c>
      <c r="I14" s="16">
        <f>SUMIF(Bank_Acct!$G:$G,_xlfn.CONCAT($B14,I$6),Bank_Acct!$H:$H)</f>
        <v>0</v>
      </c>
      <c r="J14" s="16">
        <f>SUMIF(Bank_Acct!$G:$G,_xlfn.CONCAT($B14,J$6),Bank_Acct!$H:$H)</f>
        <v>20</v>
      </c>
      <c r="K14" s="16">
        <f>SUMIF(Bank_Acct!$G:$G,_xlfn.CONCAT($B14,K$6),Bank_Acct!$H:$H)</f>
        <v>0</v>
      </c>
      <c r="L14" s="16">
        <f>SUMIF(Bank_Acct!$G:$G,_xlfn.CONCAT($B14,L$6),Bank_Acct!$H:$H)</f>
        <v>0</v>
      </c>
      <c r="M14" s="16">
        <f>SUMIF(Bank_Acct!$G:$G,_xlfn.CONCAT($B14,M$6),Bank_Acct!$H:$H)</f>
        <v>0</v>
      </c>
      <c r="N14" s="16">
        <f>SUMIF(Bank_Acct!$G:$G,_xlfn.CONCAT($B14,N$6),Bank_Acct!$H:$H)</f>
        <v>0</v>
      </c>
      <c r="O14" s="16">
        <f>SUMIF(Bank_Acct!$G:$G,_xlfn.CONCAT($B14,O$6),Bank_Acct!$H:$H)</f>
        <v>0</v>
      </c>
      <c r="Q14" s="16">
        <f t="shared" si="1"/>
        <v>20</v>
      </c>
      <c r="S14" s="16">
        <f t="shared" si="2"/>
        <v>1.6666666666666667</v>
      </c>
    </row>
    <row r="15" spans="2:19" x14ac:dyDescent="0.45">
      <c r="B15" s="11" t="s">
        <v>9</v>
      </c>
      <c r="D15" s="16">
        <f>SUMIF(Bank_Acct!$G:$G,_xlfn.CONCAT($B15,D$6),Bank_Acct!$H:$H)</f>
        <v>0</v>
      </c>
      <c r="E15" s="16">
        <f>SUMIF(Bank_Acct!$G:$G,_xlfn.CONCAT($B15,E$6),Bank_Acct!$H:$H)</f>
        <v>5</v>
      </c>
      <c r="F15" s="16">
        <f>SUMIF(Bank_Acct!$G:$G,_xlfn.CONCAT($B15,F$6),Bank_Acct!$H:$H)</f>
        <v>0</v>
      </c>
      <c r="G15" s="16">
        <f>SUMIF(Bank_Acct!$G:$G,_xlfn.CONCAT($B15,G$6),Bank_Acct!$H:$H)</f>
        <v>0</v>
      </c>
      <c r="H15" s="16">
        <f>SUMIF(Bank_Acct!$G:$G,_xlfn.CONCAT($B15,H$6),Bank_Acct!$H:$H)</f>
        <v>0</v>
      </c>
      <c r="I15" s="16">
        <f>SUMIF(Bank_Acct!$G:$G,_xlfn.CONCAT($B15,I$6),Bank_Acct!$H:$H)</f>
        <v>0</v>
      </c>
      <c r="J15" s="16">
        <f>SUMIF(Bank_Acct!$G:$G,_xlfn.CONCAT($B15,J$6),Bank_Acct!$H:$H)</f>
        <v>0</v>
      </c>
      <c r="K15" s="16">
        <f>SUMIF(Bank_Acct!$G:$G,_xlfn.CONCAT($B15,K$6),Bank_Acct!$H:$H)</f>
        <v>0</v>
      </c>
      <c r="L15" s="16">
        <f>SUMIF(Bank_Acct!$G:$G,_xlfn.CONCAT($B15,L$6),Bank_Acct!$H:$H)</f>
        <v>0</v>
      </c>
      <c r="M15" s="16">
        <f>SUMIF(Bank_Acct!$G:$G,_xlfn.CONCAT($B15,M$6),Bank_Acct!$H:$H)</f>
        <v>0</v>
      </c>
      <c r="N15" s="16">
        <f>SUMIF(Bank_Acct!$G:$G,_xlfn.CONCAT($B15,N$6),Bank_Acct!$H:$H)</f>
        <v>0</v>
      </c>
      <c r="O15" s="16">
        <f>SUMIF(Bank_Acct!$G:$G,_xlfn.CONCAT($B15,O$6),Bank_Acct!$H:$H)</f>
        <v>0</v>
      </c>
      <c r="Q15" s="16">
        <f t="shared" si="1"/>
        <v>5</v>
      </c>
      <c r="S15" s="16">
        <f t="shared" si="2"/>
        <v>0.41666666666666669</v>
      </c>
    </row>
    <row r="16" spans="2:19" x14ac:dyDescent="0.45">
      <c r="B16" s="11"/>
      <c r="D16" s="16">
        <f>SUMIF(Bank_Acct!$G:$G,_xlfn.CONCAT($B16,D$6),Bank_Acct!$H:$H)</f>
        <v>0</v>
      </c>
      <c r="E16" s="16">
        <f>SUMIF(Bank_Acct!$G:$G,_xlfn.CONCAT($B16,E$6),Bank_Acct!$H:$H)</f>
        <v>0</v>
      </c>
      <c r="F16" s="16">
        <f>SUMIF(Bank_Acct!$G:$G,_xlfn.CONCAT($B16,F$6),Bank_Acct!$H:$H)</f>
        <v>0</v>
      </c>
      <c r="G16" s="16">
        <f>SUMIF(Bank_Acct!$G:$G,_xlfn.CONCAT($B16,G$6),Bank_Acct!$H:$H)</f>
        <v>0</v>
      </c>
      <c r="H16" s="16">
        <f>SUMIF(Bank_Acct!$G:$G,_xlfn.CONCAT($B16,H$6),Bank_Acct!$H:$H)</f>
        <v>0</v>
      </c>
      <c r="I16" s="16">
        <f>SUMIF(Bank_Acct!$G:$G,_xlfn.CONCAT($B16,I$6),Bank_Acct!$H:$H)</f>
        <v>0</v>
      </c>
      <c r="J16" s="16">
        <f>SUMIF(Bank_Acct!$G:$G,_xlfn.CONCAT($B16,J$6),Bank_Acct!$H:$H)</f>
        <v>0</v>
      </c>
      <c r="K16" s="16">
        <f>SUMIF(Bank_Acct!$G:$G,_xlfn.CONCAT($B16,K$6),Bank_Acct!$H:$H)</f>
        <v>0</v>
      </c>
      <c r="L16" s="16">
        <f>SUMIF(Bank_Acct!$G:$G,_xlfn.CONCAT($B16,L$6),Bank_Acct!$H:$H)</f>
        <v>0</v>
      </c>
      <c r="M16" s="16">
        <f>SUMIF(Bank_Acct!$G:$G,_xlfn.CONCAT($B16,M$6),Bank_Acct!$H:$H)</f>
        <v>0</v>
      </c>
      <c r="N16" s="16">
        <f>SUMIF(Bank_Acct!$G:$G,_xlfn.CONCAT($B16,N$6),Bank_Acct!$H:$H)</f>
        <v>0</v>
      </c>
      <c r="O16" s="16">
        <f>SUMIF(Bank_Acct!$G:$G,_xlfn.CONCAT($B16,O$6),Bank_Acct!$H:$H)</f>
        <v>0</v>
      </c>
      <c r="Q16" s="16">
        <f t="shared" si="1"/>
        <v>0</v>
      </c>
      <c r="S16" s="16">
        <f t="shared" si="2"/>
        <v>0</v>
      </c>
    </row>
    <row r="17" spans="2:19" x14ac:dyDescent="0.45">
      <c r="B17" s="11"/>
      <c r="D17" s="16">
        <f>SUMIF(Bank_Acct!$G:$G,_xlfn.CONCAT($B17,D$6),Bank_Acct!$H:$H)</f>
        <v>0</v>
      </c>
      <c r="E17" s="16">
        <f>SUMIF(Bank_Acct!$G:$G,_xlfn.CONCAT($B17,E$6),Bank_Acct!$H:$H)</f>
        <v>0</v>
      </c>
      <c r="F17" s="16">
        <f>SUMIF(Bank_Acct!$G:$G,_xlfn.CONCAT($B17,F$6),Bank_Acct!$H:$H)</f>
        <v>0</v>
      </c>
      <c r="G17" s="16">
        <f>SUMIF(Bank_Acct!$G:$G,_xlfn.CONCAT($B17,G$6),Bank_Acct!$H:$H)</f>
        <v>0</v>
      </c>
      <c r="H17" s="16">
        <f>SUMIF(Bank_Acct!$G:$G,_xlfn.CONCAT($B17,H$6),Bank_Acct!$H:$H)</f>
        <v>0</v>
      </c>
      <c r="I17" s="16">
        <f>SUMIF(Bank_Acct!$G:$G,_xlfn.CONCAT($B17,I$6),Bank_Acct!$H:$H)</f>
        <v>0</v>
      </c>
      <c r="J17" s="16">
        <f>SUMIF(Bank_Acct!$G:$G,_xlfn.CONCAT($B17,J$6),Bank_Acct!$H:$H)</f>
        <v>0</v>
      </c>
      <c r="K17" s="16">
        <f>SUMIF(Bank_Acct!$G:$G,_xlfn.CONCAT($B17,K$6),Bank_Acct!$H:$H)</f>
        <v>0</v>
      </c>
      <c r="L17" s="16">
        <f>SUMIF(Bank_Acct!$G:$G,_xlfn.CONCAT($B17,L$6),Bank_Acct!$H:$H)</f>
        <v>0</v>
      </c>
      <c r="M17" s="16">
        <f>SUMIF(Bank_Acct!$G:$G,_xlfn.CONCAT($B17,M$6),Bank_Acct!$H:$H)</f>
        <v>0</v>
      </c>
      <c r="N17" s="16">
        <f>SUMIF(Bank_Acct!$G:$G,_xlfn.CONCAT($B17,N$6),Bank_Acct!$H:$H)</f>
        <v>0</v>
      </c>
      <c r="O17" s="16">
        <f>SUMIF(Bank_Acct!$G:$G,_xlfn.CONCAT($B17,O$6),Bank_Acct!$H:$H)</f>
        <v>0</v>
      </c>
      <c r="Q17" s="16">
        <f t="shared" si="1"/>
        <v>0</v>
      </c>
      <c r="S17" s="16">
        <f t="shared" si="2"/>
        <v>0</v>
      </c>
    </row>
    <row r="18" spans="2:19" x14ac:dyDescent="0.45">
      <c r="B18" s="11"/>
      <c r="D18" s="16">
        <f>SUMIF(Bank_Acct!$G:$G,_xlfn.CONCAT($B18,D$6),Bank_Acct!$H:$H)</f>
        <v>0</v>
      </c>
      <c r="E18" s="16">
        <f>SUMIF(Bank_Acct!$G:$G,_xlfn.CONCAT($B18,E$6),Bank_Acct!$H:$H)</f>
        <v>0</v>
      </c>
      <c r="F18" s="16">
        <f>SUMIF(Bank_Acct!$G:$G,_xlfn.CONCAT($B18,F$6),Bank_Acct!$H:$H)</f>
        <v>0</v>
      </c>
      <c r="G18" s="16">
        <f>SUMIF(Bank_Acct!$G:$G,_xlfn.CONCAT($B18,G$6),Bank_Acct!$H:$H)</f>
        <v>0</v>
      </c>
      <c r="H18" s="16">
        <f>SUMIF(Bank_Acct!$G:$G,_xlfn.CONCAT($B18,H$6),Bank_Acct!$H:$H)</f>
        <v>0</v>
      </c>
      <c r="I18" s="16">
        <f>SUMIF(Bank_Acct!$G:$G,_xlfn.CONCAT($B18,I$6),Bank_Acct!$H:$H)</f>
        <v>0</v>
      </c>
      <c r="J18" s="16">
        <f>SUMIF(Bank_Acct!$G:$G,_xlfn.CONCAT($B18,J$6),Bank_Acct!$H:$H)</f>
        <v>0</v>
      </c>
      <c r="K18" s="16">
        <f>SUMIF(Bank_Acct!$G:$G,_xlfn.CONCAT($B18,K$6),Bank_Acct!$H:$H)</f>
        <v>0</v>
      </c>
      <c r="L18" s="16">
        <f>SUMIF(Bank_Acct!$G:$G,_xlfn.CONCAT($B18,L$6),Bank_Acct!$H:$H)</f>
        <v>0</v>
      </c>
      <c r="M18" s="16">
        <f>SUMIF(Bank_Acct!$G:$G,_xlfn.CONCAT($B18,M$6),Bank_Acct!$H:$H)</f>
        <v>0</v>
      </c>
      <c r="N18" s="16">
        <f>SUMIF(Bank_Acct!$G:$G,_xlfn.CONCAT($B18,N$6),Bank_Acct!$H:$H)</f>
        <v>0</v>
      </c>
      <c r="O18" s="16">
        <f>SUMIF(Bank_Acct!$G:$G,_xlfn.CONCAT($B18,O$6),Bank_Acct!$H:$H)</f>
        <v>0</v>
      </c>
      <c r="Q18" s="16">
        <f t="shared" si="1"/>
        <v>0</v>
      </c>
      <c r="S18" s="16">
        <f t="shared" si="2"/>
        <v>0</v>
      </c>
    </row>
    <row r="19" spans="2:19" x14ac:dyDescent="0.45">
      <c r="B19" s="11"/>
      <c r="D19" s="16">
        <f>SUMIF(Bank_Acct!$G:$G,_xlfn.CONCAT($B19,D$6),Bank_Acct!$H:$H)</f>
        <v>0</v>
      </c>
      <c r="E19" s="16">
        <f>SUMIF(Bank_Acct!$G:$G,_xlfn.CONCAT($B19,E$6),Bank_Acct!$H:$H)</f>
        <v>0</v>
      </c>
      <c r="F19" s="16">
        <f>SUMIF(Bank_Acct!$G:$G,_xlfn.CONCAT($B19,F$6),Bank_Acct!$H:$H)</f>
        <v>0</v>
      </c>
      <c r="G19" s="16">
        <f>SUMIF(Bank_Acct!$G:$G,_xlfn.CONCAT($B19,G$6),Bank_Acct!$H:$H)</f>
        <v>0</v>
      </c>
      <c r="H19" s="16">
        <f>SUMIF(Bank_Acct!$G:$G,_xlfn.CONCAT($B19,H$6),Bank_Acct!$H:$H)</f>
        <v>0</v>
      </c>
      <c r="I19" s="16">
        <f>SUMIF(Bank_Acct!$G:$G,_xlfn.CONCAT($B19,I$6),Bank_Acct!$H:$H)</f>
        <v>0</v>
      </c>
      <c r="J19" s="16">
        <f>SUMIF(Bank_Acct!$G:$G,_xlfn.CONCAT($B19,J$6),Bank_Acct!$H:$H)</f>
        <v>0</v>
      </c>
      <c r="K19" s="16">
        <f>SUMIF(Bank_Acct!$G:$G,_xlfn.CONCAT($B19,K$6),Bank_Acct!$H:$H)</f>
        <v>0</v>
      </c>
      <c r="L19" s="16">
        <f>SUMIF(Bank_Acct!$G:$G,_xlfn.CONCAT($B19,L$6),Bank_Acct!$H:$H)</f>
        <v>0</v>
      </c>
      <c r="M19" s="16">
        <f>SUMIF(Bank_Acct!$G:$G,_xlfn.CONCAT($B19,M$6),Bank_Acct!$H:$H)</f>
        <v>0</v>
      </c>
      <c r="N19" s="16">
        <f>SUMIF(Bank_Acct!$G:$G,_xlfn.CONCAT($B19,N$6),Bank_Acct!$H:$H)</f>
        <v>0</v>
      </c>
      <c r="O19" s="16">
        <f>SUMIF(Bank_Acct!$G:$G,_xlfn.CONCAT($B19,O$6),Bank_Acct!$H:$H)</f>
        <v>0</v>
      </c>
      <c r="Q19" s="16">
        <f t="shared" si="1"/>
        <v>0</v>
      </c>
      <c r="S19" s="16">
        <f t="shared" si="2"/>
        <v>0</v>
      </c>
    </row>
    <row r="20" spans="2:19" x14ac:dyDescent="0.45">
      <c r="B20" s="11"/>
      <c r="D20" s="16">
        <f>SUMIF(Bank_Acct!$G:$G,_xlfn.CONCAT($B20,D$6),Bank_Acct!$H:$H)</f>
        <v>0</v>
      </c>
      <c r="E20" s="16">
        <f>SUMIF(Bank_Acct!$G:$G,_xlfn.CONCAT($B20,E$6),Bank_Acct!$H:$H)</f>
        <v>0</v>
      </c>
      <c r="F20" s="16">
        <f>SUMIF(Bank_Acct!$G:$G,_xlfn.CONCAT($B20,F$6),Bank_Acct!$H:$H)</f>
        <v>0</v>
      </c>
      <c r="G20" s="16">
        <f>SUMIF(Bank_Acct!$G:$G,_xlfn.CONCAT($B20,G$6),Bank_Acct!$H:$H)</f>
        <v>0</v>
      </c>
      <c r="H20" s="16">
        <f>SUMIF(Bank_Acct!$G:$G,_xlfn.CONCAT($B20,H$6),Bank_Acct!$H:$H)</f>
        <v>0</v>
      </c>
      <c r="I20" s="16">
        <f>SUMIF(Bank_Acct!$G:$G,_xlfn.CONCAT($B20,I$6),Bank_Acct!$H:$H)</f>
        <v>0</v>
      </c>
      <c r="J20" s="16">
        <f>SUMIF(Bank_Acct!$G:$G,_xlfn.CONCAT($B20,J$6),Bank_Acct!$H:$H)</f>
        <v>0</v>
      </c>
      <c r="K20" s="16">
        <f>SUMIF(Bank_Acct!$G:$G,_xlfn.CONCAT($B20,K$6),Bank_Acct!$H:$H)</f>
        <v>0</v>
      </c>
      <c r="L20" s="16">
        <f>SUMIF(Bank_Acct!$G:$G,_xlfn.CONCAT($B20,L$6),Bank_Acct!$H:$H)</f>
        <v>0</v>
      </c>
      <c r="M20" s="16">
        <f>SUMIF(Bank_Acct!$G:$G,_xlfn.CONCAT($B20,M$6),Bank_Acct!$H:$H)</f>
        <v>0</v>
      </c>
      <c r="N20" s="16">
        <f>SUMIF(Bank_Acct!$G:$G,_xlfn.CONCAT($B20,N$6),Bank_Acct!$H:$H)</f>
        <v>0</v>
      </c>
      <c r="O20" s="16">
        <f>SUMIF(Bank_Acct!$G:$G,_xlfn.CONCAT($B20,O$6),Bank_Acct!$H:$H)</f>
        <v>0</v>
      </c>
      <c r="Q20" s="16">
        <f t="shared" si="1"/>
        <v>0</v>
      </c>
      <c r="S20" s="16">
        <f t="shared" si="2"/>
        <v>0</v>
      </c>
    </row>
    <row r="21" spans="2:19" ht="3" customHeight="1" x14ac:dyDescent="0.45"/>
    <row r="22" spans="2:19" x14ac:dyDescent="0.45">
      <c r="B22" s="12" t="s">
        <v>27</v>
      </c>
      <c r="C22" s="12"/>
      <c r="D22" s="17">
        <f>SUM(D11:D20)</f>
        <v>6850</v>
      </c>
      <c r="E22" s="17">
        <f t="shared" ref="E22:S22" si="3">SUM(E11:E20)</f>
        <v>6855</v>
      </c>
      <c r="F22" s="17">
        <f t="shared" si="3"/>
        <v>6850</v>
      </c>
      <c r="G22" s="17">
        <f t="shared" si="3"/>
        <v>6850</v>
      </c>
      <c r="H22" s="17">
        <f t="shared" si="3"/>
        <v>6850</v>
      </c>
      <c r="I22" s="17">
        <f t="shared" si="3"/>
        <v>6850</v>
      </c>
      <c r="J22" s="17">
        <f t="shared" si="3"/>
        <v>6870</v>
      </c>
      <c r="K22" s="17">
        <f t="shared" si="3"/>
        <v>6850</v>
      </c>
      <c r="L22" s="17">
        <f t="shared" si="3"/>
        <v>6850</v>
      </c>
      <c r="M22" s="17">
        <f t="shared" si="3"/>
        <v>6850</v>
      </c>
      <c r="N22" s="17">
        <f t="shared" si="3"/>
        <v>6850</v>
      </c>
      <c r="O22" s="17">
        <f t="shared" si="3"/>
        <v>21850</v>
      </c>
      <c r="Q22" s="17">
        <f t="shared" si="3"/>
        <v>97225</v>
      </c>
      <c r="S22" s="17">
        <f t="shared" si="3"/>
        <v>8102.0833333333339</v>
      </c>
    </row>
    <row r="23" spans="2:19" ht="3" customHeight="1" x14ac:dyDescent="0.45"/>
    <row r="24" spans="2:19" x14ac:dyDescent="0.45">
      <c r="B24" s="5" t="s">
        <v>28</v>
      </c>
      <c r="C24" s="5"/>
      <c r="D24" s="5"/>
      <c r="E24" s="5"/>
      <c r="F24" s="5"/>
      <c r="G24" s="5"/>
      <c r="H24" s="5"/>
      <c r="I24" s="5"/>
      <c r="J24" s="5"/>
      <c r="K24" s="5"/>
      <c r="L24" s="5"/>
      <c r="M24" s="5"/>
      <c r="N24" s="5"/>
      <c r="O24" s="5"/>
      <c r="Q24" s="5"/>
      <c r="S24" s="5"/>
    </row>
    <row r="25" spans="2:19" ht="3" customHeight="1" x14ac:dyDescent="0.45"/>
    <row r="26" spans="2:19" x14ac:dyDescent="0.45">
      <c r="B26" t="s">
        <v>29</v>
      </c>
    </row>
    <row r="27" spans="2:19" x14ac:dyDescent="0.45">
      <c r="B27" s="11" t="s">
        <v>5</v>
      </c>
      <c r="D27" s="16">
        <f>SUMIF(Bank_Acct!$G:$G,_xlfn.CONCAT($B27,D$6),Bank_Acct!$H:$H)</f>
        <v>3000</v>
      </c>
      <c r="E27" s="16">
        <f>SUMIF(Bank_Acct!$G:$G,_xlfn.CONCAT($B27,E$6),Bank_Acct!$H:$H)</f>
        <v>3000</v>
      </c>
      <c r="F27" s="16">
        <f>SUMIF(Bank_Acct!$G:$G,_xlfn.CONCAT($B27,F$6),Bank_Acct!$H:$H)</f>
        <v>3000</v>
      </c>
      <c r="G27" s="16">
        <f>SUMIF(Bank_Acct!$G:$G,_xlfn.CONCAT($B27,G$6),Bank_Acct!$H:$H)</f>
        <v>3000</v>
      </c>
      <c r="H27" s="16">
        <f>SUMIF(Bank_Acct!$G:$G,_xlfn.CONCAT($B27,H$6),Bank_Acct!$H:$H)</f>
        <v>3000</v>
      </c>
      <c r="I27" s="16">
        <f>SUMIF(Bank_Acct!$G:$G,_xlfn.CONCAT($B27,I$6),Bank_Acct!$H:$H)</f>
        <v>3000</v>
      </c>
      <c r="J27" s="16">
        <f>SUMIF(Bank_Acct!$G:$G,_xlfn.CONCAT($B27,J$6),Bank_Acct!$H:$H)</f>
        <v>3000</v>
      </c>
      <c r="K27" s="16">
        <f>SUMIF(Bank_Acct!$G:$G,_xlfn.CONCAT($B27,K$6),Bank_Acct!$H:$H)</f>
        <v>3000</v>
      </c>
      <c r="L27" s="16">
        <f>SUMIF(Bank_Acct!$G:$G,_xlfn.CONCAT($B27,L$6),Bank_Acct!$H:$H)</f>
        <v>3000</v>
      </c>
      <c r="M27" s="16">
        <f>SUMIF(Bank_Acct!$G:$G,_xlfn.CONCAT($B27,M$6),Bank_Acct!$H:$H)</f>
        <v>3000</v>
      </c>
      <c r="N27" s="16">
        <f>SUMIF(Bank_Acct!$G:$G,_xlfn.CONCAT($B27,N$6),Bank_Acct!$H:$H)</f>
        <v>3000</v>
      </c>
      <c r="O27" s="16">
        <f>SUMIF(Bank_Acct!$G:$G,_xlfn.CONCAT($B27,O$6),Bank_Acct!$H:$H)</f>
        <v>3000</v>
      </c>
      <c r="Q27" s="16">
        <f>SUM(D27:O27)</f>
        <v>36000</v>
      </c>
      <c r="S27" s="16">
        <f>AVERAGE(D27:O27)</f>
        <v>3000</v>
      </c>
    </row>
    <row r="28" spans="2:19" x14ac:dyDescent="0.45">
      <c r="B28" s="11" t="s">
        <v>6</v>
      </c>
      <c r="D28" s="16">
        <f>SUMIF(Bank_Acct!$G:$G,_xlfn.CONCAT($B28,D$6),Bank_Acct!$H:$H)</f>
        <v>100</v>
      </c>
      <c r="E28" s="16">
        <f>SUMIF(Bank_Acct!$G:$G,_xlfn.CONCAT($B28,E$6),Bank_Acct!$H:$H)</f>
        <v>100</v>
      </c>
      <c r="F28" s="16">
        <f>SUMIF(Bank_Acct!$G:$G,_xlfn.CONCAT($B28,F$6),Bank_Acct!$H:$H)</f>
        <v>100</v>
      </c>
      <c r="G28" s="16">
        <f>SUMIF(Bank_Acct!$G:$G,_xlfn.CONCAT($B28,G$6),Bank_Acct!$H:$H)</f>
        <v>100</v>
      </c>
      <c r="H28" s="16">
        <f>SUMIF(Bank_Acct!$G:$G,_xlfn.CONCAT($B28,H$6),Bank_Acct!$H:$H)</f>
        <v>100</v>
      </c>
      <c r="I28" s="16">
        <f>SUMIF(Bank_Acct!$G:$G,_xlfn.CONCAT($B28,I$6),Bank_Acct!$H:$H)</f>
        <v>100</v>
      </c>
      <c r="J28" s="16">
        <f>SUMIF(Bank_Acct!$G:$G,_xlfn.CONCAT($B28,J$6),Bank_Acct!$H:$H)</f>
        <v>100</v>
      </c>
      <c r="K28" s="16">
        <f>SUMIF(Bank_Acct!$G:$G,_xlfn.CONCAT($B28,K$6),Bank_Acct!$H:$H)</f>
        <v>100</v>
      </c>
      <c r="L28" s="16">
        <f>SUMIF(Bank_Acct!$G:$G,_xlfn.CONCAT($B28,L$6),Bank_Acct!$H:$H)</f>
        <v>100</v>
      </c>
      <c r="M28" s="16">
        <f>SUMIF(Bank_Acct!$G:$G,_xlfn.CONCAT($B28,M$6),Bank_Acct!$H:$H)</f>
        <v>100</v>
      </c>
      <c r="N28" s="16">
        <f>SUMIF(Bank_Acct!$G:$G,_xlfn.CONCAT($B28,N$6),Bank_Acct!$H:$H)</f>
        <v>100</v>
      </c>
      <c r="O28" s="16">
        <f>SUMIF(Bank_Acct!$G:$G,_xlfn.CONCAT($B28,O$6),Bank_Acct!$H:$H)</f>
        <v>100</v>
      </c>
      <c r="Q28" s="16">
        <f t="shared" ref="Q28:Q36" si="4">SUM(D28:O28)</f>
        <v>1200</v>
      </c>
      <c r="S28" s="16">
        <f t="shared" ref="S28:S36" si="5">AVERAGE(D28:O28)</f>
        <v>100</v>
      </c>
    </row>
    <row r="29" spans="2:19" x14ac:dyDescent="0.45">
      <c r="B29" s="11" t="s">
        <v>7</v>
      </c>
      <c r="D29" s="16">
        <f>SUMIF(Bank_Acct!$G:$G,_xlfn.CONCAT($B29,D$6),Bank_Acct!$H:$H)</f>
        <v>30</v>
      </c>
      <c r="E29" s="16">
        <f>SUMIF(Bank_Acct!$G:$G,_xlfn.CONCAT($B29,E$6),Bank_Acct!$H:$H)</f>
        <v>30</v>
      </c>
      <c r="F29" s="16">
        <f>SUMIF(Bank_Acct!$G:$G,_xlfn.CONCAT($B29,F$6),Bank_Acct!$H:$H)</f>
        <v>30</v>
      </c>
      <c r="G29" s="16">
        <f>SUMIF(Bank_Acct!$G:$G,_xlfn.CONCAT($B29,G$6),Bank_Acct!$H:$H)</f>
        <v>30</v>
      </c>
      <c r="H29" s="16">
        <f>SUMIF(Bank_Acct!$G:$G,_xlfn.CONCAT($B29,H$6),Bank_Acct!$H:$H)</f>
        <v>30</v>
      </c>
      <c r="I29" s="16">
        <f>SUMIF(Bank_Acct!$G:$G,_xlfn.CONCAT($B29,I$6),Bank_Acct!$H:$H)</f>
        <v>30</v>
      </c>
      <c r="J29" s="16">
        <f>SUMIF(Bank_Acct!$G:$G,_xlfn.CONCAT($B29,J$6),Bank_Acct!$H:$H)</f>
        <v>30</v>
      </c>
      <c r="K29" s="16">
        <f>SUMIF(Bank_Acct!$G:$G,_xlfn.CONCAT($B29,K$6),Bank_Acct!$H:$H)</f>
        <v>30</v>
      </c>
      <c r="L29" s="16">
        <f>SUMIF(Bank_Acct!$G:$G,_xlfn.CONCAT($B29,L$6),Bank_Acct!$H:$H)</f>
        <v>30</v>
      </c>
      <c r="M29" s="16">
        <f>SUMIF(Bank_Acct!$G:$G,_xlfn.CONCAT($B29,M$6),Bank_Acct!$H:$H)</f>
        <v>30</v>
      </c>
      <c r="N29" s="16">
        <f>SUMIF(Bank_Acct!$G:$G,_xlfn.CONCAT($B29,N$6),Bank_Acct!$H:$H)</f>
        <v>30</v>
      </c>
      <c r="O29" s="16">
        <f>SUMIF(Bank_Acct!$G:$G,_xlfn.CONCAT($B29,O$6),Bank_Acct!$H:$H)</f>
        <v>30</v>
      </c>
      <c r="Q29" s="16">
        <f t="shared" si="4"/>
        <v>360</v>
      </c>
      <c r="S29" s="16">
        <f t="shared" si="5"/>
        <v>30</v>
      </c>
    </row>
    <row r="30" spans="2:19" x14ac:dyDescent="0.45">
      <c r="B30" s="11" t="s">
        <v>10</v>
      </c>
      <c r="D30" s="16">
        <f>SUMIF(Bank_Acct!$G:$G,_xlfn.CONCAT($B30,D$6),Bank_Acct!$H:$H)</f>
        <v>0</v>
      </c>
      <c r="E30" s="16">
        <f>SUMIF(Bank_Acct!$G:$G,_xlfn.CONCAT($B30,E$6),Bank_Acct!$H:$H)</f>
        <v>0</v>
      </c>
      <c r="F30" s="16">
        <f>SUMIF(Bank_Acct!$G:$G,_xlfn.CONCAT($B30,F$6),Bank_Acct!$H:$H)</f>
        <v>68</v>
      </c>
      <c r="G30" s="16">
        <f>SUMIF(Bank_Acct!$G:$G,_xlfn.CONCAT($B30,G$6),Bank_Acct!$H:$H)</f>
        <v>55</v>
      </c>
      <c r="H30" s="16">
        <f>SUMIF(Bank_Acct!$G:$G,_xlfn.CONCAT($B30,H$6),Bank_Acct!$H:$H)</f>
        <v>0</v>
      </c>
      <c r="I30" s="16">
        <f>SUMIF(Bank_Acct!$G:$G,_xlfn.CONCAT($B30,I$6),Bank_Acct!$H:$H)</f>
        <v>0</v>
      </c>
      <c r="J30" s="16">
        <f>SUMIF(Bank_Acct!$G:$G,_xlfn.CONCAT($B30,J$6),Bank_Acct!$H:$H)</f>
        <v>0</v>
      </c>
      <c r="K30" s="16">
        <f>SUMIF(Bank_Acct!$G:$G,_xlfn.CONCAT($B30,K$6),Bank_Acct!$H:$H)</f>
        <v>15</v>
      </c>
      <c r="L30" s="16">
        <f>SUMIF(Bank_Acct!$G:$G,_xlfn.CONCAT($B30,L$6),Bank_Acct!$H:$H)</f>
        <v>0</v>
      </c>
      <c r="M30" s="16">
        <f>SUMIF(Bank_Acct!$G:$G,_xlfn.CONCAT($B30,M$6),Bank_Acct!$H:$H)</f>
        <v>1</v>
      </c>
      <c r="N30" s="16">
        <f>SUMIF(Bank_Acct!$G:$G,_xlfn.CONCAT($B30,N$6),Bank_Acct!$H:$H)</f>
        <v>0</v>
      </c>
      <c r="O30" s="16">
        <f>SUMIF(Bank_Acct!$G:$G,_xlfn.CONCAT($B30,O$6),Bank_Acct!$H:$H)</f>
        <v>0</v>
      </c>
      <c r="Q30" s="16">
        <f t="shared" si="4"/>
        <v>139</v>
      </c>
      <c r="S30" s="16">
        <f t="shared" si="5"/>
        <v>11.583333333333334</v>
      </c>
    </row>
    <row r="31" spans="2:19" x14ac:dyDescent="0.45">
      <c r="B31" s="11" t="s">
        <v>8</v>
      </c>
      <c r="D31" s="16">
        <f>SUMIF(Bank_Acct!$G:$G,_xlfn.CONCAT($B31,D$6),Bank_Acct!$H:$H)</f>
        <v>75</v>
      </c>
      <c r="E31" s="16">
        <f>SUMIF(Bank_Acct!$G:$G,_xlfn.CONCAT($B31,E$6),Bank_Acct!$H:$H)</f>
        <v>75</v>
      </c>
      <c r="F31" s="16">
        <f>SUMIF(Bank_Acct!$G:$G,_xlfn.CONCAT($B31,F$6),Bank_Acct!$H:$H)</f>
        <v>75</v>
      </c>
      <c r="G31" s="16">
        <f>SUMIF(Bank_Acct!$G:$G,_xlfn.CONCAT($B31,G$6),Bank_Acct!$H:$H)</f>
        <v>75</v>
      </c>
      <c r="H31" s="16">
        <f>SUMIF(Bank_Acct!$G:$G,_xlfn.CONCAT($B31,H$6),Bank_Acct!$H:$H)</f>
        <v>75</v>
      </c>
      <c r="I31" s="16">
        <f>SUMIF(Bank_Acct!$G:$G,_xlfn.CONCAT($B31,I$6),Bank_Acct!$H:$H)</f>
        <v>75</v>
      </c>
      <c r="J31" s="16">
        <f>SUMIF(Bank_Acct!$G:$G,_xlfn.CONCAT($B31,J$6),Bank_Acct!$H:$H)</f>
        <v>75</v>
      </c>
      <c r="K31" s="16">
        <f>SUMIF(Bank_Acct!$G:$G,_xlfn.CONCAT($B31,K$6),Bank_Acct!$H:$H)</f>
        <v>75</v>
      </c>
      <c r="L31" s="16">
        <f>SUMIF(Bank_Acct!$G:$G,_xlfn.CONCAT($B31,L$6),Bank_Acct!$H:$H)</f>
        <v>75</v>
      </c>
      <c r="M31" s="16">
        <f>SUMIF(Bank_Acct!$G:$G,_xlfn.CONCAT($B31,M$6),Bank_Acct!$H:$H)</f>
        <v>75</v>
      </c>
      <c r="N31" s="16">
        <f>SUMIF(Bank_Acct!$G:$G,_xlfn.CONCAT($B31,N$6),Bank_Acct!$H:$H)</f>
        <v>75</v>
      </c>
      <c r="O31" s="16">
        <f>SUMIF(Bank_Acct!$G:$G,_xlfn.CONCAT($B31,O$6),Bank_Acct!$H:$H)</f>
        <v>75</v>
      </c>
      <c r="Q31" s="16">
        <f t="shared" si="4"/>
        <v>900</v>
      </c>
      <c r="S31" s="16">
        <f t="shared" si="5"/>
        <v>75</v>
      </c>
    </row>
    <row r="32" spans="2:19" x14ac:dyDescent="0.45">
      <c r="B32" s="11" t="s">
        <v>3</v>
      </c>
      <c r="D32" s="16">
        <f>SUMIF(Bank_Acct!$G:$G,_xlfn.CONCAT($B32,D$6),Bank_Acct!$H:$H)</f>
        <v>45</v>
      </c>
      <c r="E32" s="16">
        <f>SUMIF(Bank_Acct!$G:$G,_xlfn.CONCAT($B32,E$6),Bank_Acct!$H:$H)</f>
        <v>45</v>
      </c>
      <c r="F32" s="16">
        <f>SUMIF(Bank_Acct!$G:$G,_xlfn.CONCAT($B32,F$6),Bank_Acct!$H:$H)</f>
        <v>45</v>
      </c>
      <c r="G32" s="16">
        <f>SUMIF(Bank_Acct!$G:$G,_xlfn.CONCAT($B32,G$6),Bank_Acct!$H:$H)</f>
        <v>45</v>
      </c>
      <c r="H32" s="16">
        <f>SUMIF(Bank_Acct!$G:$G,_xlfn.CONCAT($B32,H$6),Bank_Acct!$H:$H)</f>
        <v>45</v>
      </c>
      <c r="I32" s="16">
        <f>SUMIF(Bank_Acct!$G:$G,_xlfn.CONCAT($B32,I$6),Bank_Acct!$H:$H)</f>
        <v>45</v>
      </c>
      <c r="J32" s="16">
        <f>SUMIF(Bank_Acct!$G:$G,_xlfn.CONCAT($B32,J$6),Bank_Acct!$H:$H)</f>
        <v>45</v>
      </c>
      <c r="K32" s="16">
        <f>SUMIF(Bank_Acct!$G:$G,_xlfn.CONCAT($B32,K$6),Bank_Acct!$H:$H)</f>
        <v>45</v>
      </c>
      <c r="L32" s="16">
        <f>SUMIF(Bank_Acct!$G:$G,_xlfn.CONCAT($B32,L$6),Bank_Acct!$H:$H)</f>
        <v>45</v>
      </c>
      <c r="M32" s="16">
        <f>SUMIF(Bank_Acct!$G:$G,_xlfn.CONCAT($B32,M$6),Bank_Acct!$H:$H)</f>
        <v>45</v>
      </c>
      <c r="N32" s="16">
        <f>SUMIF(Bank_Acct!$G:$G,_xlfn.CONCAT($B32,N$6),Bank_Acct!$H:$H)</f>
        <v>45</v>
      </c>
      <c r="O32" s="16">
        <f>SUMIF(Bank_Acct!$G:$G,_xlfn.CONCAT($B32,O$6),Bank_Acct!$H:$H)</f>
        <v>45</v>
      </c>
      <c r="Q32" s="16">
        <f t="shared" si="4"/>
        <v>540</v>
      </c>
      <c r="S32" s="16">
        <f t="shared" si="5"/>
        <v>45</v>
      </c>
    </row>
    <row r="33" spans="2:19" x14ac:dyDescent="0.45">
      <c r="B33" s="11" t="s">
        <v>0</v>
      </c>
      <c r="D33" s="16">
        <f>SUMIF(Bank_Acct!$G:$G,_xlfn.CONCAT($B33,D$6),Bank_Acct!$H:$H)</f>
        <v>50</v>
      </c>
      <c r="E33" s="16">
        <f>SUMIF(Bank_Acct!$G:$G,_xlfn.CONCAT($B33,E$6),Bank_Acct!$H:$H)</f>
        <v>50</v>
      </c>
      <c r="F33" s="16">
        <f>SUMIF(Bank_Acct!$G:$G,_xlfn.CONCAT($B33,F$6),Bank_Acct!$H:$H)</f>
        <v>50</v>
      </c>
      <c r="G33" s="16">
        <f>SUMIF(Bank_Acct!$G:$G,_xlfn.CONCAT($B33,G$6),Bank_Acct!$H:$H)</f>
        <v>50</v>
      </c>
      <c r="H33" s="16">
        <f>SUMIF(Bank_Acct!$G:$G,_xlfn.CONCAT($B33,H$6),Bank_Acct!$H:$H)</f>
        <v>50</v>
      </c>
      <c r="I33" s="16">
        <f>SUMIF(Bank_Acct!$G:$G,_xlfn.CONCAT($B33,I$6),Bank_Acct!$H:$H)</f>
        <v>50</v>
      </c>
      <c r="J33" s="16">
        <f>SUMIF(Bank_Acct!$G:$G,_xlfn.CONCAT($B33,J$6),Bank_Acct!$H:$H)</f>
        <v>50</v>
      </c>
      <c r="K33" s="16">
        <f>SUMIF(Bank_Acct!$G:$G,_xlfn.CONCAT($B33,K$6),Bank_Acct!$H:$H)</f>
        <v>50</v>
      </c>
      <c r="L33" s="16">
        <f>SUMIF(Bank_Acct!$G:$G,_xlfn.CONCAT($B33,L$6),Bank_Acct!$H:$H)</f>
        <v>50</v>
      </c>
      <c r="M33" s="16">
        <f>SUMIF(Bank_Acct!$G:$G,_xlfn.CONCAT($B33,M$6),Bank_Acct!$H:$H)</f>
        <v>50</v>
      </c>
      <c r="N33" s="16">
        <f>SUMIF(Bank_Acct!$G:$G,_xlfn.CONCAT($B33,N$6),Bank_Acct!$H:$H)</f>
        <v>50</v>
      </c>
      <c r="O33" s="16">
        <f>SUMIF(Bank_Acct!$G:$G,_xlfn.CONCAT($B33,O$6),Bank_Acct!$H:$H)</f>
        <v>50</v>
      </c>
      <c r="Q33" s="16">
        <f t="shared" si="4"/>
        <v>600</v>
      </c>
      <c r="S33" s="16">
        <f t="shared" si="5"/>
        <v>50</v>
      </c>
    </row>
    <row r="34" spans="2:19" x14ac:dyDescent="0.45">
      <c r="B34" s="11" t="s">
        <v>11</v>
      </c>
      <c r="D34" s="16">
        <f>SUMIF(Bank_Acct!$G:$G,_xlfn.CONCAT($B34,D$6),Bank_Acct!$H:$H)</f>
        <v>0</v>
      </c>
      <c r="E34" s="16">
        <f>SUMIF(Bank_Acct!$G:$G,_xlfn.CONCAT($B34,E$6),Bank_Acct!$H:$H)</f>
        <v>0</v>
      </c>
      <c r="F34" s="16">
        <f>SUMIF(Bank_Acct!$G:$G,_xlfn.CONCAT($B34,F$6),Bank_Acct!$H:$H)</f>
        <v>0</v>
      </c>
      <c r="G34" s="16">
        <f>SUMIF(Bank_Acct!$G:$G,_xlfn.CONCAT($B34,G$6),Bank_Acct!$H:$H)</f>
        <v>0</v>
      </c>
      <c r="H34" s="16">
        <f>SUMIF(Bank_Acct!$G:$G,_xlfn.CONCAT($B34,H$6),Bank_Acct!$H:$H)</f>
        <v>654</v>
      </c>
      <c r="I34" s="16">
        <f>SUMIF(Bank_Acct!$G:$G,_xlfn.CONCAT($B34,I$6),Bank_Acct!$H:$H)</f>
        <v>0</v>
      </c>
      <c r="J34" s="16">
        <f>SUMIF(Bank_Acct!$G:$G,_xlfn.CONCAT($B34,J$6),Bank_Acct!$H:$H)</f>
        <v>0</v>
      </c>
      <c r="K34" s="16">
        <f>SUMIF(Bank_Acct!$G:$G,_xlfn.CONCAT($B34,K$6),Bank_Acct!$H:$H)</f>
        <v>0</v>
      </c>
      <c r="L34" s="16">
        <f>SUMIF(Bank_Acct!$G:$G,_xlfn.CONCAT($B34,L$6),Bank_Acct!$H:$H)</f>
        <v>0</v>
      </c>
      <c r="M34" s="16">
        <f>SUMIF(Bank_Acct!$G:$G,_xlfn.CONCAT($B34,M$6),Bank_Acct!$H:$H)</f>
        <v>0</v>
      </c>
      <c r="N34" s="16">
        <f>SUMIF(Bank_Acct!$G:$G,_xlfn.CONCAT($B34,N$6),Bank_Acct!$H:$H)</f>
        <v>0</v>
      </c>
      <c r="O34" s="16">
        <f>SUMIF(Bank_Acct!$G:$G,_xlfn.CONCAT($B34,O$6),Bank_Acct!$H:$H)</f>
        <v>0</v>
      </c>
      <c r="Q34" s="16">
        <f t="shared" si="4"/>
        <v>654</v>
      </c>
      <c r="S34" s="16">
        <f t="shared" si="5"/>
        <v>54.5</v>
      </c>
    </row>
    <row r="35" spans="2:19" x14ac:dyDescent="0.45">
      <c r="B35" s="11" t="s">
        <v>12</v>
      </c>
      <c r="D35" s="16">
        <f>SUMIF(Bank_Acct!$G:$G,_xlfn.CONCAT($B35,D$6),Bank_Acct!$H:$H)</f>
        <v>0</v>
      </c>
      <c r="E35" s="16">
        <f>SUMIF(Bank_Acct!$G:$G,_xlfn.CONCAT($B35,E$6),Bank_Acct!$H:$H)</f>
        <v>0</v>
      </c>
      <c r="F35" s="16">
        <f>SUMIF(Bank_Acct!$G:$G,_xlfn.CONCAT($B35,F$6),Bank_Acct!$H:$H)</f>
        <v>0</v>
      </c>
      <c r="G35" s="16">
        <f>SUMIF(Bank_Acct!$G:$G,_xlfn.CONCAT($B35,G$6),Bank_Acct!$H:$H)</f>
        <v>0</v>
      </c>
      <c r="H35" s="16">
        <f>SUMIF(Bank_Acct!$G:$G,_xlfn.CONCAT($B35,H$6),Bank_Acct!$H:$H)</f>
        <v>0</v>
      </c>
      <c r="I35" s="16">
        <f>SUMIF(Bank_Acct!$G:$G,_xlfn.CONCAT($B35,I$6),Bank_Acct!$H:$H)</f>
        <v>500</v>
      </c>
      <c r="J35" s="16">
        <f>SUMIF(Bank_Acct!$G:$G,_xlfn.CONCAT($B35,J$6),Bank_Acct!$H:$H)</f>
        <v>0</v>
      </c>
      <c r="K35" s="16">
        <f>SUMIF(Bank_Acct!$G:$G,_xlfn.CONCAT($B35,K$6),Bank_Acct!$H:$H)</f>
        <v>0</v>
      </c>
      <c r="L35" s="16">
        <f>SUMIF(Bank_Acct!$G:$G,_xlfn.CONCAT($B35,L$6),Bank_Acct!$H:$H)</f>
        <v>0</v>
      </c>
      <c r="M35" s="16">
        <f>SUMIF(Bank_Acct!$G:$G,_xlfn.CONCAT($B35,M$6),Bank_Acct!$H:$H)</f>
        <v>0</v>
      </c>
      <c r="N35" s="16">
        <f>SUMIF(Bank_Acct!$G:$G,_xlfn.CONCAT($B35,N$6),Bank_Acct!$H:$H)</f>
        <v>0</v>
      </c>
      <c r="O35" s="16">
        <f>SUMIF(Bank_Acct!$G:$G,_xlfn.CONCAT($B35,O$6),Bank_Acct!$H:$H)</f>
        <v>0</v>
      </c>
      <c r="Q35" s="16">
        <f t="shared" si="4"/>
        <v>500</v>
      </c>
      <c r="S35" s="16">
        <f t="shared" si="5"/>
        <v>41.666666666666664</v>
      </c>
    </row>
    <row r="36" spans="2:19" x14ac:dyDescent="0.45">
      <c r="B36" s="11"/>
      <c r="D36" s="16">
        <f>SUMIF(Bank_Acct!$G:$G,_xlfn.CONCAT($B36,D$6),Bank_Acct!$H:$H)</f>
        <v>0</v>
      </c>
      <c r="E36" s="16">
        <f>SUMIF(Bank_Acct!$G:$G,_xlfn.CONCAT($B36,E$6),Bank_Acct!$H:$H)</f>
        <v>0</v>
      </c>
      <c r="F36" s="16">
        <f>SUMIF(Bank_Acct!$G:$G,_xlfn.CONCAT($B36,F$6),Bank_Acct!$H:$H)</f>
        <v>0</v>
      </c>
      <c r="G36" s="16">
        <f>SUMIF(Bank_Acct!$G:$G,_xlfn.CONCAT($B36,G$6),Bank_Acct!$H:$H)</f>
        <v>0</v>
      </c>
      <c r="H36" s="16">
        <f>SUMIF(Bank_Acct!$G:$G,_xlfn.CONCAT($B36,H$6),Bank_Acct!$H:$H)</f>
        <v>0</v>
      </c>
      <c r="I36" s="16">
        <f>SUMIF(Bank_Acct!$G:$G,_xlfn.CONCAT($B36,I$6),Bank_Acct!$H:$H)</f>
        <v>0</v>
      </c>
      <c r="J36" s="16">
        <f>SUMIF(Bank_Acct!$G:$G,_xlfn.CONCAT($B36,J$6),Bank_Acct!$H:$H)</f>
        <v>0</v>
      </c>
      <c r="K36" s="16">
        <f>SUMIF(Bank_Acct!$G:$G,_xlfn.CONCAT($B36,K$6),Bank_Acct!$H:$H)</f>
        <v>0</v>
      </c>
      <c r="L36" s="16">
        <f>SUMIF(Bank_Acct!$G:$G,_xlfn.CONCAT($B36,L$6),Bank_Acct!$H:$H)</f>
        <v>0</v>
      </c>
      <c r="M36" s="16">
        <f>SUMIF(Bank_Acct!$G:$G,_xlfn.CONCAT($B36,M$6),Bank_Acct!$H:$H)</f>
        <v>0</v>
      </c>
      <c r="N36" s="16">
        <f>SUMIF(Bank_Acct!$G:$G,_xlfn.CONCAT($B36,N$6),Bank_Acct!$H:$H)</f>
        <v>0</v>
      </c>
      <c r="O36" s="16">
        <f>SUMIF(Bank_Acct!$G:$G,_xlfn.CONCAT($B36,O$6),Bank_Acct!$H:$H)</f>
        <v>0</v>
      </c>
      <c r="Q36" s="16">
        <f t="shared" si="4"/>
        <v>0</v>
      </c>
      <c r="S36" s="16">
        <f t="shared" si="5"/>
        <v>0</v>
      </c>
    </row>
    <row r="37" spans="2:19" ht="3" customHeight="1" x14ac:dyDescent="0.45"/>
    <row r="38" spans="2:19" x14ac:dyDescent="0.45">
      <c r="B38" s="12" t="s">
        <v>30</v>
      </c>
      <c r="C38" s="12"/>
      <c r="D38" s="17">
        <f>SUM(D27:D36)</f>
        <v>3300</v>
      </c>
      <c r="E38" s="17">
        <f t="shared" ref="E38:S38" si="6">SUM(E27:E36)</f>
        <v>3300</v>
      </c>
      <c r="F38" s="17">
        <f t="shared" si="6"/>
        <v>3368</v>
      </c>
      <c r="G38" s="17">
        <f t="shared" si="6"/>
        <v>3355</v>
      </c>
      <c r="H38" s="17">
        <f t="shared" si="6"/>
        <v>3954</v>
      </c>
      <c r="I38" s="17">
        <f t="shared" si="6"/>
        <v>3800</v>
      </c>
      <c r="J38" s="17">
        <f t="shared" si="6"/>
        <v>3300</v>
      </c>
      <c r="K38" s="17">
        <f t="shared" si="6"/>
        <v>3315</v>
      </c>
      <c r="L38" s="17">
        <f t="shared" si="6"/>
        <v>3300</v>
      </c>
      <c r="M38" s="17">
        <f t="shared" si="6"/>
        <v>3301</v>
      </c>
      <c r="N38" s="17">
        <f t="shared" si="6"/>
        <v>3300</v>
      </c>
      <c r="O38" s="17">
        <f t="shared" si="6"/>
        <v>3300</v>
      </c>
      <c r="Q38" s="17">
        <f t="shared" si="6"/>
        <v>40893</v>
      </c>
      <c r="S38" s="17">
        <f t="shared" si="6"/>
        <v>3407.75</v>
      </c>
    </row>
    <row r="39" spans="2:19" ht="3" customHeight="1" x14ac:dyDescent="0.45"/>
    <row r="40" spans="2:19" x14ac:dyDescent="0.45">
      <c r="B40" s="9" t="s">
        <v>31</v>
      </c>
      <c r="C40" s="9"/>
      <c r="D40" s="18">
        <f>D22-D38</f>
        <v>3550</v>
      </c>
      <c r="E40" s="18">
        <f t="shared" ref="E40:S40" si="7">E22-E38</f>
        <v>3555</v>
      </c>
      <c r="F40" s="18">
        <f t="shared" si="7"/>
        <v>3482</v>
      </c>
      <c r="G40" s="18">
        <f t="shared" si="7"/>
        <v>3495</v>
      </c>
      <c r="H40" s="18">
        <f t="shared" si="7"/>
        <v>2896</v>
      </c>
      <c r="I40" s="18">
        <f t="shared" si="7"/>
        <v>3050</v>
      </c>
      <c r="J40" s="18">
        <f t="shared" si="7"/>
        <v>3570</v>
      </c>
      <c r="K40" s="18">
        <f t="shared" si="7"/>
        <v>3535</v>
      </c>
      <c r="L40" s="18">
        <f t="shared" si="7"/>
        <v>3550</v>
      </c>
      <c r="M40" s="18">
        <f t="shared" si="7"/>
        <v>3549</v>
      </c>
      <c r="N40" s="18">
        <f t="shared" si="7"/>
        <v>3550</v>
      </c>
      <c r="O40" s="18">
        <f t="shared" si="7"/>
        <v>18550</v>
      </c>
      <c r="Q40" s="18">
        <f t="shared" si="7"/>
        <v>56332</v>
      </c>
      <c r="S40" s="18">
        <f t="shared" si="7"/>
        <v>4694.3333333333339</v>
      </c>
    </row>
  </sheetData>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97AD7274-EF0E-4D80-AB74-24030D58A486}">
          <x14:formula1>
            <xm:f>'Data Validation'!$B$5:$B$18</xm:f>
          </x14:formula1>
          <xm:sqref>B11:B20 B27:B36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1AED2-7235-407D-9337-DF1073D8F87E}">
  <dimension ref="B1:H121"/>
  <sheetViews>
    <sheetView showGridLines="0" workbookViewId="0"/>
  </sheetViews>
  <sheetFormatPr defaultRowHeight="14.25" x14ac:dyDescent="0.45"/>
  <cols>
    <col min="1" max="1" width="1.59765625" customWidth="1"/>
    <col min="2" max="2" width="21.46484375" bestFit="1" customWidth="1"/>
    <col min="3" max="3" width="14.53125" bestFit="1" customWidth="1"/>
    <col min="4" max="4" width="10.19921875" bestFit="1" customWidth="1"/>
    <col min="5" max="5" width="9.86328125" bestFit="1" customWidth="1"/>
    <col min="6" max="6" width="15.59765625" customWidth="1"/>
    <col min="7" max="7" width="20.59765625" customWidth="1"/>
  </cols>
  <sheetData>
    <row r="1" spans="2:8" ht="5" customHeight="1" x14ac:dyDescent="0.45"/>
    <row r="2" spans="2:8" x14ac:dyDescent="0.45">
      <c r="B2" s="7" t="s">
        <v>22</v>
      </c>
    </row>
    <row r="3" spans="2:8" ht="5" customHeight="1" x14ac:dyDescent="0.45"/>
    <row r="4" spans="2:8" x14ac:dyDescent="0.45">
      <c r="B4" s="5" t="s">
        <v>15</v>
      </c>
      <c r="C4" s="5" t="s">
        <v>16</v>
      </c>
      <c r="D4" s="5" t="s">
        <v>18</v>
      </c>
      <c r="E4" s="5" t="s">
        <v>17</v>
      </c>
      <c r="F4" s="5" t="s">
        <v>19</v>
      </c>
      <c r="G4" s="5" t="s">
        <v>20</v>
      </c>
      <c r="H4" s="5" t="s">
        <v>21</v>
      </c>
    </row>
    <row r="5" spans="2:8" x14ac:dyDescent="0.45">
      <c r="B5" s="1" t="s">
        <v>0</v>
      </c>
      <c r="C5" s="1" t="s">
        <v>1</v>
      </c>
      <c r="D5" s="2">
        <v>43831</v>
      </c>
      <c r="E5" s="3">
        <v>50</v>
      </c>
      <c r="F5" s="6">
        <f>EOMONTH(D5,0)</f>
        <v>43861</v>
      </c>
      <c r="G5" t="str">
        <f>_xlfn.CONCAT(B5,F5)</f>
        <v>Auto Insurance43861</v>
      </c>
      <c r="H5">
        <f>ABS(E5)</f>
        <v>50</v>
      </c>
    </row>
    <row r="6" spans="2:8" x14ac:dyDescent="0.45">
      <c r="B6" s="1" t="s">
        <v>2</v>
      </c>
      <c r="C6" s="1" t="s">
        <v>1</v>
      </c>
      <c r="D6" s="2">
        <v>43835</v>
      </c>
      <c r="E6" s="3">
        <v>250</v>
      </c>
      <c r="F6" s="6">
        <f t="shared" ref="F6:F69" si="0">EOMONTH(D6,0)</f>
        <v>43861</v>
      </c>
      <c r="G6" t="str">
        <f t="shared" ref="G6:G69" si="1">_xlfn.CONCAT(B6,F6)</f>
        <v>Rental Property43861</v>
      </c>
      <c r="H6">
        <f t="shared" ref="H6:H69" si="2">ABS(E6)</f>
        <v>250</v>
      </c>
    </row>
    <row r="7" spans="2:8" x14ac:dyDescent="0.45">
      <c r="B7" s="1" t="s">
        <v>3</v>
      </c>
      <c r="C7" s="1" t="s">
        <v>1</v>
      </c>
      <c r="D7" s="2">
        <v>43835</v>
      </c>
      <c r="E7" s="3">
        <v>45</v>
      </c>
      <c r="F7" s="6">
        <f t="shared" si="0"/>
        <v>43861</v>
      </c>
      <c r="G7" t="str">
        <f t="shared" si="1"/>
        <v>Fuel43861</v>
      </c>
      <c r="H7">
        <f t="shared" si="2"/>
        <v>45</v>
      </c>
    </row>
    <row r="8" spans="2:8" x14ac:dyDescent="0.45">
      <c r="B8" s="1" t="s">
        <v>4</v>
      </c>
      <c r="C8" s="1" t="s">
        <v>1</v>
      </c>
      <c r="D8" s="2">
        <v>43845</v>
      </c>
      <c r="E8" s="3">
        <v>3300</v>
      </c>
      <c r="F8" s="6">
        <f t="shared" si="0"/>
        <v>43861</v>
      </c>
      <c r="G8" t="str">
        <f t="shared" si="1"/>
        <v>Salary43861</v>
      </c>
      <c r="H8">
        <f t="shared" si="2"/>
        <v>3300</v>
      </c>
    </row>
    <row r="9" spans="2:8" x14ac:dyDescent="0.45">
      <c r="B9" s="1" t="s">
        <v>5</v>
      </c>
      <c r="C9" s="1" t="s">
        <v>1</v>
      </c>
      <c r="D9" s="2">
        <v>43845</v>
      </c>
      <c r="E9" s="3">
        <v>3000</v>
      </c>
      <c r="F9" s="6">
        <f t="shared" si="0"/>
        <v>43861</v>
      </c>
      <c r="G9" t="str">
        <f t="shared" si="1"/>
        <v>Rent43861</v>
      </c>
      <c r="H9">
        <f t="shared" si="2"/>
        <v>3000</v>
      </c>
    </row>
    <row r="10" spans="2:8" x14ac:dyDescent="0.45">
      <c r="B10" s="1" t="s">
        <v>6</v>
      </c>
      <c r="C10" s="1" t="s">
        <v>1</v>
      </c>
      <c r="D10" s="2">
        <v>43845</v>
      </c>
      <c r="E10" s="3">
        <v>100</v>
      </c>
      <c r="F10" s="6">
        <f t="shared" si="0"/>
        <v>43861</v>
      </c>
      <c r="G10" t="str">
        <f t="shared" si="1"/>
        <v>Electric Bill43861</v>
      </c>
      <c r="H10">
        <f t="shared" si="2"/>
        <v>100</v>
      </c>
    </row>
    <row r="11" spans="2:8" x14ac:dyDescent="0.45">
      <c r="B11" s="1" t="s">
        <v>7</v>
      </c>
      <c r="C11" s="1" t="s">
        <v>1</v>
      </c>
      <c r="D11" s="2">
        <v>43845</v>
      </c>
      <c r="E11" s="3">
        <v>30</v>
      </c>
      <c r="F11" s="6">
        <f t="shared" si="0"/>
        <v>43861</v>
      </c>
      <c r="G11" t="str">
        <f t="shared" si="1"/>
        <v>Apple TV43861</v>
      </c>
      <c r="H11">
        <f t="shared" si="2"/>
        <v>30</v>
      </c>
    </row>
    <row r="12" spans="2:8" x14ac:dyDescent="0.45">
      <c r="B12" s="1" t="s">
        <v>4</v>
      </c>
      <c r="C12" s="1" t="s">
        <v>1</v>
      </c>
      <c r="D12" s="2">
        <v>43861</v>
      </c>
      <c r="E12" s="3">
        <v>3300</v>
      </c>
      <c r="F12" s="6">
        <f t="shared" si="0"/>
        <v>43861</v>
      </c>
      <c r="G12" t="str">
        <f t="shared" si="1"/>
        <v>Salary43861</v>
      </c>
      <c r="H12">
        <f t="shared" si="2"/>
        <v>3300</v>
      </c>
    </row>
    <row r="13" spans="2:8" x14ac:dyDescent="0.45">
      <c r="B13" s="1" t="s">
        <v>8</v>
      </c>
      <c r="C13" s="1" t="s">
        <v>1</v>
      </c>
      <c r="D13" s="2">
        <v>43861</v>
      </c>
      <c r="E13" s="3">
        <v>75</v>
      </c>
      <c r="F13" s="6">
        <f t="shared" si="0"/>
        <v>43861</v>
      </c>
      <c r="G13" t="str">
        <f t="shared" si="1"/>
        <v>Groceries43861</v>
      </c>
      <c r="H13">
        <f t="shared" si="2"/>
        <v>75</v>
      </c>
    </row>
    <row r="14" spans="2:8" x14ac:dyDescent="0.45">
      <c r="B14" s="1" t="s">
        <v>0</v>
      </c>
      <c r="C14" s="1" t="s">
        <v>1</v>
      </c>
      <c r="D14" s="2">
        <v>43862</v>
      </c>
      <c r="E14" s="3">
        <v>50</v>
      </c>
      <c r="F14" s="6">
        <f t="shared" si="0"/>
        <v>43890</v>
      </c>
      <c r="G14" t="str">
        <f t="shared" si="1"/>
        <v>Auto Insurance43890</v>
      </c>
      <c r="H14">
        <f t="shared" si="2"/>
        <v>50</v>
      </c>
    </row>
    <row r="15" spans="2:8" x14ac:dyDescent="0.45">
      <c r="B15" s="1" t="s">
        <v>9</v>
      </c>
      <c r="C15" s="1" t="s">
        <v>1</v>
      </c>
      <c r="D15" s="2">
        <v>43866</v>
      </c>
      <c r="E15" s="3">
        <v>5</v>
      </c>
      <c r="F15" s="6">
        <f t="shared" si="0"/>
        <v>43890</v>
      </c>
      <c r="G15" t="str">
        <f t="shared" si="1"/>
        <v>Money Found On Street43890</v>
      </c>
      <c r="H15">
        <f t="shared" si="2"/>
        <v>5</v>
      </c>
    </row>
    <row r="16" spans="2:8" x14ac:dyDescent="0.45">
      <c r="B16" s="1" t="s">
        <v>2</v>
      </c>
      <c r="C16" s="1" t="s">
        <v>1</v>
      </c>
      <c r="D16" s="2">
        <v>43866</v>
      </c>
      <c r="E16" s="3">
        <v>250</v>
      </c>
      <c r="F16" s="6">
        <f t="shared" si="0"/>
        <v>43890</v>
      </c>
      <c r="G16" t="str">
        <f t="shared" si="1"/>
        <v>Rental Property43890</v>
      </c>
      <c r="H16">
        <f t="shared" si="2"/>
        <v>250</v>
      </c>
    </row>
    <row r="17" spans="2:8" x14ac:dyDescent="0.45">
      <c r="B17" s="1" t="s">
        <v>3</v>
      </c>
      <c r="C17" s="1" t="s">
        <v>1</v>
      </c>
      <c r="D17" s="2">
        <v>43866</v>
      </c>
      <c r="E17" s="3">
        <v>45</v>
      </c>
      <c r="F17" s="6">
        <f t="shared" si="0"/>
        <v>43890</v>
      </c>
      <c r="G17" t="str">
        <f t="shared" si="1"/>
        <v>Fuel43890</v>
      </c>
      <c r="H17">
        <f t="shared" si="2"/>
        <v>45</v>
      </c>
    </row>
    <row r="18" spans="2:8" x14ac:dyDescent="0.45">
      <c r="B18" s="1" t="s">
        <v>4</v>
      </c>
      <c r="C18" s="1" t="s">
        <v>1</v>
      </c>
      <c r="D18" s="2">
        <v>43876</v>
      </c>
      <c r="E18" s="3">
        <v>3300</v>
      </c>
      <c r="F18" s="6">
        <f t="shared" si="0"/>
        <v>43890</v>
      </c>
      <c r="G18" t="str">
        <f t="shared" si="1"/>
        <v>Salary43890</v>
      </c>
      <c r="H18">
        <f t="shared" si="2"/>
        <v>3300</v>
      </c>
    </row>
    <row r="19" spans="2:8" x14ac:dyDescent="0.45">
      <c r="B19" s="1" t="s">
        <v>5</v>
      </c>
      <c r="C19" s="1" t="s">
        <v>1</v>
      </c>
      <c r="D19" s="2">
        <v>43876</v>
      </c>
      <c r="E19" s="3">
        <v>3000</v>
      </c>
      <c r="F19" s="6">
        <f t="shared" si="0"/>
        <v>43890</v>
      </c>
      <c r="G19" t="str">
        <f t="shared" si="1"/>
        <v>Rent43890</v>
      </c>
      <c r="H19">
        <f t="shared" si="2"/>
        <v>3000</v>
      </c>
    </row>
    <row r="20" spans="2:8" x14ac:dyDescent="0.45">
      <c r="B20" s="1" t="s">
        <v>6</v>
      </c>
      <c r="C20" s="1" t="s">
        <v>1</v>
      </c>
      <c r="D20" s="2">
        <v>43876</v>
      </c>
      <c r="E20" s="3">
        <v>100</v>
      </c>
      <c r="F20" s="6">
        <f t="shared" si="0"/>
        <v>43890</v>
      </c>
      <c r="G20" t="str">
        <f t="shared" si="1"/>
        <v>Electric Bill43890</v>
      </c>
      <c r="H20">
        <f t="shared" si="2"/>
        <v>100</v>
      </c>
    </row>
    <row r="21" spans="2:8" x14ac:dyDescent="0.45">
      <c r="B21" s="1" t="s">
        <v>7</v>
      </c>
      <c r="C21" s="1" t="s">
        <v>1</v>
      </c>
      <c r="D21" s="2">
        <v>43876</v>
      </c>
      <c r="E21" s="3">
        <v>30</v>
      </c>
      <c r="F21" s="6">
        <f t="shared" si="0"/>
        <v>43890</v>
      </c>
      <c r="G21" t="str">
        <f t="shared" si="1"/>
        <v>Apple TV43890</v>
      </c>
      <c r="H21">
        <f t="shared" si="2"/>
        <v>30</v>
      </c>
    </row>
    <row r="22" spans="2:8" x14ac:dyDescent="0.45">
      <c r="B22" s="1" t="s">
        <v>4</v>
      </c>
      <c r="C22" s="1" t="s">
        <v>1</v>
      </c>
      <c r="D22" s="2">
        <v>43889</v>
      </c>
      <c r="E22" s="3">
        <v>3300</v>
      </c>
      <c r="F22" s="6">
        <f t="shared" si="0"/>
        <v>43890</v>
      </c>
      <c r="G22" t="str">
        <f t="shared" si="1"/>
        <v>Salary43890</v>
      </c>
      <c r="H22">
        <f t="shared" si="2"/>
        <v>3300</v>
      </c>
    </row>
    <row r="23" spans="2:8" x14ac:dyDescent="0.45">
      <c r="B23" s="1" t="s">
        <v>8</v>
      </c>
      <c r="C23" s="1" t="s">
        <v>1</v>
      </c>
      <c r="D23" s="2">
        <v>43889</v>
      </c>
      <c r="E23" s="3">
        <v>75</v>
      </c>
      <c r="F23" s="6">
        <f t="shared" si="0"/>
        <v>43890</v>
      </c>
      <c r="G23" t="str">
        <f t="shared" si="1"/>
        <v>Groceries43890</v>
      </c>
      <c r="H23">
        <f t="shared" si="2"/>
        <v>75</v>
      </c>
    </row>
    <row r="24" spans="2:8" x14ac:dyDescent="0.45">
      <c r="B24" s="1" t="s">
        <v>0</v>
      </c>
      <c r="C24" s="1" t="s">
        <v>1</v>
      </c>
      <c r="D24" s="2">
        <v>43891</v>
      </c>
      <c r="E24" s="3">
        <v>50</v>
      </c>
      <c r="F24" s="6">
        <f t="shared" si="0"/>
        <v>43921</v>
      </c>
      <c r="G24" t="str">
        <f t="shared" si="1"/>
        <v>Auto Insurance43921</v>
      </c>
      <c r="H24">
        <f t="shared" si="2"/>
        <v>50</v>
      </c>
    </row>
    <row r="25" spans="2:8" x14ac:dyDescent="0.45">
      <c r="B25" s="1" t="s">
        <v>10</v>
      </c>
      <c r="C25" s="1" t="s">
        <v>1</v>
      </c>
      <c r="D25" s="2">
        <v>43892</v>
      </c>
      <c r="E25" s="3">
        <v>68</v>
      </c>
      <c r="F25" s="6">
        <f t="shared" si="0"/>
        <v>43921</v>
      </c>
      <c r="G25" t="str">
        <f t="shared" si="1"/>
        <v>Popcorn43921</v>
      </c>
      <c r="H25">
        <f t="shared" si="2"/>
        <v>68</v>
      </c>
    </row>
    <row r="26" spans="2:8" x14ac:dyDescent="0.45">
      <c r="B26" s="1" t="s">
        <v>2</v>
      </c>
      <c r="C26" s="1" t="s">
        <v>1</v>
      </c>
      <c r="D26" s="2">
        <v>43895</v>
      </c>
      <c r="E26" s="3">
        <v>250</v>
      </c>
      <c r="F26" s="6">
        <f t="shared" si="0"/>
        <v>43921</v>
      </c>
      <c r="G26" t="str">
        <f t="shared" si="1"/>
        <v>Rental Property43921</v>
      </c>
      <c r="H26">
        <f t="shared" si="2"/>
        <v>250</v>
      </c>
    </row>
    <row r="27" spans="2:8" x14ac:dyDescent="0.45">
      <c r="B27" s="1" t="s">
        <v>3</v>
      </c>
      <c r="C27" s="1" t="s">
        <v>1</v>
      </c>
      <c r="D27" s="2">
        <v>43895</v>
      </c>
      <c r="E27" s="3">
        <v>45</v>
      </c>
      <c r="F27" s="6">
        <f t="shared" si="0"/>
        <v>43921</v>
      </c>
      <c r="G27" t="str">
        <f t="shared" si="1"/>
        <v>Fuel43921</v>
      </c>
      <c r="H27">
        <f t="shared" si="2"/>
        <v>45</v>
      </c>
    </row>
    <row r="28" spans="2:8" x14ac:dyDescent="0.45">
      <c r="B28" s="1" t="s">
        <v>4</v>
      </c>
      <c r="C28" s="1" t="s">
        <v>1</v>
      </c>
      <c r="D28" s="2">
        <v>43905</v>
      </c>
      <c r="E28" s="3">
        <v>3300</v>
      </c>
      <c r="F28" s="6">
        <f t="shared" si="0"/>
        <v>43921</v>
      </c>
      <c r="G28" t="str">
        <f t="shared" si="1"/>
        <v>Salary43921</v>
      </c>
      <c r="H28">
        <f t="shared" si="2"/>
        <v>3300</v>
      </c>
    </row>
    <row r="29" spans="2:8" x14ac:dyDescent="0.45">
      <c r="B29" s="1" t="s">
        <v>5</v>
      </c>
      <c r="C29" s="1" t="s">
        <v>1</v>
      </c>
      <c r="D29" s="2">
        <v>43905</v>
      </c>
      <c r="E29" s="3">
        <v>3000</v>
      </c>
      <c r="F29" s="6">
        <f t="shared" si="0"/>
        <v>43921</v>
      </c>
      <c r="G29" t="str">
        <f t="shared" si="1"/>
        <v>Rent43921</v>
      </c>
      <c r="H29">
        <f t="shared" si="2"/>
        <v>3000</v>
      </c>
    </row>
    <row r="30" spans="2:8" x14ac:dyDescent="0.45">
      <c r="B30" s="1" t="s">
        <v>6</v>
      </c>
      <c r="C30" s="1" t="s">
        <v>1</v>
      </c>
      <c r="D30" s="2">
        <v>43905</v>
      </c>
      <c r="E30" s="3">
        <v>100</v>
      </c>
      <c r="F30" s="6">
        <f t="shared" si="0"/>
        <v>43921</v>
      </c>
      <c r="G30" t="str">
        <f t="shared" si="1"/>
        <v>Electric Bill43921</v>
      </c>
      <c r="H30">
        <f t="shared" si="2"/>
        <v>100</v>
      </c>
    </row>
    <row r="31" spans="2:8" x14ac:dyDescent="0.45">
      <c r="B31" s="1" t="s">
        <v>7</v>
      </c>
      <c r="C31" s="1" t="s">
        <v>1</v>
      </c>
      <c r="D31" s="2">
        <v>43905</v>
      </c>
      <c r="E31" s="3">
        <v>30</v>
      </c>
      <c r="F31" s="6">
        <f t="shared" si="0"/>
        <v>43921</v>
      </c>
      <c r="G31" t="str">
        <f t="shared" si="1"/>
        <v>Apple TV43921</v>
      </c>
      <c r="H31">
        <f t="shared" si="2"/>
        <v>30</v>
      </c>
    </row>
    <row r="32" spans="2:8" x14ac:dyDescent="0.45">
      <c r="B32" s="1" t="s">
        <v>4</v>
      </c>
      <c r="C32" s="1" t="s">
        <v>1</v>
      </c>
      <c r="D32" s="2">
        <v>43921</v>
      </c>
      <c r="E32" s="3">
        <v>3300</v>
      </c>
      <c r="F32" s="6">
        <f t="shared" si="0"/>
        <v>43921</v>
      </c>
      <c r="G32" t="str">
        <f t="shared" si="1"/>
        <v>Salary43921</v>
      </c>
      <c r="H32">
        <f t="shared" si="2"/>
        <v>3300</v>
      </c>
    </row>
    <row r="33" spans="2:8" x14ac:dyDescent="0.45">
      <c r="B33" s="1" t="s">
        <v>8</v>
      </c>
      <c r="C33" s="1" t="s">
        <v>1</v>
      </c>
      <c r="D33" s="2">
        <v>43921</v>
      </c>
      <c r="E33" s="3">
        <v>75</v>
      </c>
      <c r="F33" s="6">
        <f t="shared" si="0"/>
        <v>43921</v>
      </c>
      <c r="G33" t="str">
        <f t="shared" si="1"/>
        <v>Groceries43921</v>
      </c>
      <c r="H33">
        <f t="shared" si="2"/>
        <v>75</v>
      </c>
    </row>
    <row r="34" spans="2:8" x14ac:dyDescent="0.45">
      <c r="B34" s="1" t="s">
        <v>0</v>
      </c>
      <c r="C34" s="1" t="s">
        <v>1</v>
      </c>
      <c r="D34" s="2">
        <v>43922</v>
      </c>
      <c r="E34" s="3">
        <v>50</v>
      </c>
      <c r="F34" s="6">
        <f t="shared" si="0"/>
        <v>43951</v>
      </c>
      <c r="G34" t="str">
        <f t="shared" si="1"/>
        <v>Auto Insurance43951</v>
      </c>
      <c r="H34">
        <f t="shared" si="2"/>
        <v>50</v>
      </c>
    </row>
    <row r="35" spans="2:8" x14ac:dyDescent="0.45">
      <c r="B35" s="1" t="s">
        <v>10</v>
      </c>
      <c r="C35" s="1" t="s">
        <v>1</v>
      </c>
      <c r="D35" s="2">
        <v>43923</v>
      </c>
      <c r="E35" s="3">
        <v>55</v>
      </c>
      <c r="F35" s="6">
        <f t="shared" si="0"/>
        <v>43951</v>
      </c>
      <c r="G35" t="str">
        <f t="shared" si="1"/>
        <v>Popcorn43951</v>
      </c>
      <c r="H35">
        <f t="shared" si="2"/>
        <v>55</v>
      </c>
    </row>
    <row r="36" spans="2:8" x14ac:dyDescent="0.45">
      <c r="B36" s="1" t="s">
        <v>2</v>
      </c>
      <c r="C36" s="1" t="s">
        <v>1</v>
      </c>
      <c r="D36" s="2">
        <v>43926</v>
      </c>
      <c r="E36" s="3">
        <v>250</v>
      </c>
      <c r="F36" s="6">
        <f t="shared" si="0"/>
        <v>43951</v>
      </c>
      <c r="G36" t="str">
        <f t="shared" si="1"/>
        <v>Rental Property43951</v>
      </c>
      <c r="H36">
        <f t="shared" si="2"/>
        <v>250</v>
      </c>
    </row>
    <row r="37" spans="2:8" x14ac:dyDescent="0.45">
      <c r="B37" s="1" t="s">
        <v>3</v>
      </c>
      <c r="C37" s="1" t="s">
        <v>1</v>
      </c>
      <c r="D37" s="2">
        <v>43926</v>
      </c>
      <c r="E37" s="3">
        <v>45</v>
      </c>
      <c r="F37" s="6">
        <f t="shared" si="0"/>
        <v>43951</v>
      </c>
      <c r="G37" t="str">
        <f t="shared" si="1"/>
        <v>Fuel43951</v>
      </c>
      <c r="H37">
        <f t="shared" si="2"/>
        <v>45</v>
      </c>
    </row>
    <row r="38" spans="2:8" x14ac:dyDescent="0.45">
      <c r="B38" s="1" t="s">
        <v>4</v>
      </c>
      <c r="C38" s="1" t="s">
        <v>1</v>
      </c>
      <c r="D38" s="2">
        <v>43936</v>
      </c>
      <c r="E38" s="3">
        <v>3300</v>
      </c>
      <c r="F38" s="6">
        <f t="shared" si="0"/>
        <v>43951</v>
      </c>
      <c r="G38" t="str">
        <f t="shared" si="1"/>
        <v>Salary43951</v>
      </c>
      <c r="H38">
        <f t="shared" si="2"/>
        <v>3300</v>
      </c>
    </row>
    <row r="39" spans="2:8" x14ac:dyDescent="0.45">
      <c r="B39" s="1" t="s">
        <v>5</v>
      </c>
      <c r="C39" s="1" t="s">
        <v>1</v>
      </c>
      <c r="D39" s="2">
        <v>43936</v>
      </c>
      <c r="E39" s="3">
        <v>3000</v>
      </c>
      <c r="F39" s="6">
        <f t="shared" si="0"/>
        <v>43951</v>
      </c>
      <c r="G39" t="str">
        <f t="shared" si="1"/>
        <v>Rent43951</v>
      </c>
      <c r="H39">
        <f t="shared" si="2"/>
        <v>3000</v>
      </c>
    </row>
    <row r="40" spans="2:8" x14ac:dyDescent="0.45">
      <c r="B40" s="1" t="s">
        <v>6</v>
      </c>
      <c r="C40" s="1" t="s">
        <v>1</v>
      </c>
      <c r="D40" s="2">
        <v>43936</v>
      </c>
      <c r="E40" s="3">
        <v>100</v>
      </c>
      <c r="F40" s="6">
        <f t="shared" si="0"/>
        <v>43951</v>
      </c>
      <c r="G40" t="str">
        <f t="shared" si="1"/>
        <v>Electric Bill43951</v>
      </c>
      <c r="H40">
        <f t="shared" si="2"/>
        <v>100</v>
      </c>
    </row>
    <row r="41" spans="2:8" x14ac:dyDescent="0.45">
      <c r="B41" s="1" t="s">
        <v>7</v>
      </c>
      <c r="C41" s="1" t="s">
        <v>1</v>
      </c>
      <c r="D41" s="2">
        <v>43936</v>
      </c>
      <c r="E41" s="3">
        <v>30</v>
      </c>
      <c r="F41" s="6">
        <f t="shared" si="0"/>
        <v>43951</v>
      </c>
      <c r="G41" t="str">
        <f t="shared" si="1"/>
        <v>Apple TV43951</v>
      </c>
      <c r="H41">
        <f t="shared" si="2"/>
        <v>30</v>
      </c>
    </row>
    <row r="42" spans="2:8" x14ac:dyDescent="0.45">
      <c r="B42" s="1" t="s">
        <v>4</v>
      </c>
      <c r="C42" s="1" t="s">
        <v>1</v>
      </c>
      <c r="D42" s="2">
        <v>43951</v>
      </c>
      <c r="E42" s="3">
        <v>3300</v>
      </c>
      <c r="F42" s="6">
        <f t="shared" si="0"/>
        <v>43951</v>
      </c>
      <c r="G42" t="str">
        <f t="shared" si="1"/>
        <v>Salary43951</v>
      </c>
      <c r="H42">
        <f t="shared" si="2"/>
        <v>3300</v>
      </c>
    </row>
    <row r="43" spans="2:8" x14ac:dyDescent="0.45">
      <c r="B43" s="1" t="s">
        <v>8</v>
      </c>
      <c r="C43" s="1" t="s">
        <v>1</v>
      </c>
      <c r="D43" s="2">
        <v>43951</v>
      </c>
      <c r="E43" s="3">
        <v>75</v>
      </c>
      <c r="F43" s="6">
        <f t="shared" si="0"/>
        <v>43951</v>
      </c>
      <c r="G43" t="str">
        <f t="shared" si="1"/>
        <v>Groceries43951</v>
      </c>
      <c r="H43">
        <f t="shared" si="2"/>
        <v>75</v>
      </c>
    </row>
    <row r="44" spans="2:8" x14ac:dyDescent="0.45">
      <c r="B44" s="1" t="s">
        <v>0</v>
      </c>
      <c r="C44" s="1" t="s">
        <v>1</v>
      </c>
      <c r="D44" s="2">
        <v>43952</v>
      </c>
      <c r="E44" s="3">
        <v>50</v>
      </c>
      <c r="F44" s="6">
        <f t="shared" si="0"/>
        <v>43982</v>
      </c>
      <c r="G44" t="str">
        <f t="shared" si="1"/>
        <v>Auto Insurance43982</v>
      </c>
      <c r="H44">
        <f t="shared" si="2"/>
        <v>50</v>
      </c>
    </row>
    <row r="45" spans="2:8" x14ac:dyDescent="0.45">
      <c r="B45" s="1" t="s">
        <v>2</v>
      </c>
      <c r="C45" s="1" t="s">
        <v>1</v>
      </c>
      <c r="D45" s="2">
        <v>43956</v>
      </c>
      <c r="E45" s="3">
        <v>250</v>
      </c>
      <c r="F45" s="6">
        <f t="shared" si="0"/>
        <v>43982</v>
      </c>
      <c r="G45" t="str">
        <f t="shared" si="1"/>
        <v>Rental Property43982</v>
      </c>
      <c r="H45">
        <f t="shared" si="2"/>
        <v>250</v>
      </c>
    </row>
    <row r="46" spans="2:8" x14ac:dyDescent="0.45">
      <c r="B46" s="1" t="s">
        <v>3</v>
      </c>
      <c r="C46" s="1" t="s">
        <v>1</v>
      </c>
      <c r="D46" s="2">
        <v>43956</v>
      </c>
      <c r="E46" s="3">
        <v>45</v>
      </c>
      <c r="F46" s="6">
        <f t="shared" si="0"/>
        <v>43982</v>
      </c>
      <c r="G46" t="str">
        <f t="shared" si="1"/>
        <v>Fuel43982</v>
      </c>
      <c r="H46">
        <f t="shared" si="2"/>
        <v>45</v>
      </c>
    </row>
    <row r="47" spans="2:8" x14ac:dyDescent="0.45">
      <c r="B47" s="1" t="s">
        <v>11</v>
      </c>
      <c r="C47" s="1" t="s">
        <v>1</v>
      </c>
      <c r="D47" s="2">
        <v>43958</v>
      </c>
      <c r="E47" s="3">
        <v>654</v>
      </c>
      <c r="F47" s="6">
        <f t="shared" si="0"/>
        <v>43982</v>
      </c>
      <c r="G47" t="str">
        <f t="shared" si="1"/>
        <v>Alien Abduction Insurance43982</v>
      </c>
      <c r="H47">
        <f t="shared" si="2"/>
        <v>654</v>
      </c>
    </row>
    <row r="48" spans="2:8" x14ac:dyDescent="0.45">
      <c r="B48" s="1" t="s">
        <v>4</v>
      </c>
      <c r="C48" s="1" t="s">
        <v>1</v>
      </c>
      <c r="D48" s="2">
        <v>43966</v>
      </c>
      <c r="E48" s="3">
        <v>3300</v>
      </c>
      <c r="F48" s="6">
        <f t="shared" si="0"/>
        <v>43982</v>
      </c>
      <c r="G48" t="str">
        <f t="shared" si="1"/>
        <v>Salary43982</v>
      </c>
      <c r="H48">
        <f t="shared" si="2"/>
        <v>3300</v>
      </c>
    </row>
    <row r="49" spans="2:8" x14ac:dyDescent="0.45">
      <c r="B49" s="1" t="s">
        <v>5</v>
      </c>
      <c r="C49" s="1" t="s">
        <v>1</v>
      </c>
      <c r="D49" s="2">
        <v>43966</v>
      </c>
      <c r="E49" s="3">
        <v>3000</v>
      </c>
      <c r="F49" s="6">
        <f t="shared" si="0"/>
        <v>43982</v>
      </c>
      <c r="G49" t="str">
        <f t="shared" si="1"/>
        <v>Rent43982</v>
      </c>
      <c r="H49">
        <f t="shared" si="2"/>
        <v>3000</v>
      </c>
    </row>
    <row r="50" spans="2:8" x14ac:dyDescent="0.45">
      <c r="B50" s="1" t="s">
        <v>6</v>
      </c>
      <c r="C50" s="1" t="s">
        <v>1</v>
      </c>
      <c r="D50" s="2">
        <v>43966</v>
      </c>
      <c r="E50" s="3">
        <v>100</v>
      </c>
      <c r="F50" s="6">
        <f t="shared" si="0"/>
        <v>43982</v>
      </c>
      <c r="G50" t="str">
        <f t="shared" si="1"/>
        <v>Electric Bill43982</v>
      </c>
      <c r="H50">
        <f t="shared" si="2"/>
        <v>100</v>
      </c>
    </row>
    <row r="51" spans="2:8" x14ac:dyDescent="0.45">
      <c r="B51" s="1" t="s">
        <v>7</v>
      </c>
      <c r="C51" s="1" t="s">
        <v>1</v>
      </c>
      <c r="D51" s="2">
        <v>43966</v>
      </c>
      <c r="E51" s="3">
        <v>30</v>
      </c>
      <c r="F51" s="6">
        <f t="shared" si="0"/>
        <v>43982</v>
      </c>
      <c r="G51" t="str">
        <f t="shared" si="1"/>
        <v>Apple TV43982</v>
      </c>
      <c r="H51">
        <f t="shared" si="2"/>
        <v>30</v>
      </c>
    </row>
    <row r="52" spans="2:8" x14ac:dyDescent="0.45">
      <c r="B52" s="1" t="s">
        <v>4</v>
      </c>
      <c r="C52" s="1" t="s">
        <v>1</v>
      </c>
      <c r="D52" s="2">
        <v>43982</v>
      </c>
      <c r="E52" s="3">
        <v>3300</v>
      </c>
      <c r="F52" s="6">
        <f t="shared" si="0"/>
        <v>43982</v>
      </c>
      <c r="G52" t="str">
        <f t="shared" si="1"/>
        <v>Salary43982</v>
      </c>
      <c r="H52">
        <f t="shared" si="2"/>
        <v>3300</v>
      </c>
    </row>
    <row r="53" spans="2:8" x14ac:dyDescent="0.45">
      <c r="B53" s="1" t="s">
        <v>8</v>
      </c>
      <c r="C53" s="1" t="s">
        <v>1</v>
      </c>
      <c r="D53" s="2">
        <v>43982</v>
      </c>
      <c r="E53" s="3">
        <v>75</v>
      </c>
      <c r="F53" s="6">
        <f t="shared" si="0"/>
        <v>43982</v>
      </c>
      <c r="G53" t="str">
        <f t="shared" si="1"/>
        <v>Groceries43982</v>
      </c>
      <c r="H53">
        <f t="shared" si="2"/>
        <v>75</v>
      </c>
    </row>
    <row r="54" spans="2:8" x14ac:dyDescent="0.45">
      <c r="B54" s="1" t="s">
        <v>0</v>
      </c>
      <c r="C54" s="1" t="s">
        <v>1</v>
      </c>
      <c r="D54" s="2">
        <v>43983</v>
      </c>
      <c r="E54" s="3">
        <v>50</v>
      </c>
      <c r="F54" s="6">
        <f t="shared" si="0"/>
        <v>44012</v>
      </c>
      <c r="G54" t="str">
        <f t="shared" si="1"/>
        <v>Auto Insurance44012</v>
      </c>
      <c r="H54">
        <f t="shared" si="2"/>
        <v>50</v>
      </c>
    </row>
    <row r="55" spans="2:8" x14ac:dyDescent="0.45">
      <c r="B55" s="1" t="s">
        <v>2</v>
      </c>
      <c r="C55" s="1" t="s">
        <v>1</v>
      </c>
      <c r="D55" s="2">
        <v>43987</v>
      </c>
      <c r="E55" s="3">
        <v>250</v>
      </c>
      <c r="F55" s="6">
        <f t="shared" si="0"/>
        <v>44012</v>
      </c>
      <c r="G55" t="str">
        <f t="shared" si="1"/>
        <v>Rental Property44012</v>
      </c>
      <c r="H55">
        <f t="shared" si="2"/>
        <v>250</v>
      </c>
    </row>
    <row r="56" spans="2:8" x14ac:dyDescent="0.45">
      <c r="B56" s="1" t="s">
        <v>3</v>
      </c>
      <c r="C56" s="1" t="s">
        <v>1</v>
      </c>
      <c r="D56" s="2">
        <v>43987</v>
      </c>
      <c r="E56" s="3">
        <v>45</v>
      </c>
      <c r="F56" s="6">
        <f t="shared" si="0"/>
        <v>44012</v>
      </c>
      <c r="G56" t="str">
        <f t="shared" si="1"/>
        <v>Fuel44012</v>
      </c>
      <c r="H56">
        <f t="shared" si="2"/>
        <v>45</v>
      </c>
    </row>
    <row r="57" spans="2:8" x14ac:dyDescent="0.45">
      <c r="B57" s="1" t="s">
        <v>4</v>
      </c>
      <c r="C57" s="1" t="s">
        <v>1</v>
      </c>
      <c r="D57" s="2">
        <v>43997</v>
      </c>
      <c r="E57" s="3">
        <v>3300</v>
      </c>
      <c r="F57" s="6">
        <f t="shared" si="0"/>
        <v>44012</v>
      </c>
      <c r="G57" t="str">
        <f t="shared" si="1"/>
        <v>Salary44012</v>
      </c>
      <c r="H57">
        <f t="shared" si="2"/>
        <v>3300</v>
      </c>
    </row>
    <row r="58" spans="2:8" x14ac:dyDescent="0.45">
      <c r="B58" s="1" t="s">
        <v>5</v>
      </c>
      <c r="C58" s="1" t="s">
        <v>1</v>
      </c>
      <c r="D58" s="2">
        <v>43997</v>
      </c>
      <c r="E58" s="3">
        <v>3000</v>
      </c>
      <c r="F58" s="6">
        <f t="shared" si="0"/>
        <v>44012</v>
      </c>
      <c r="G58" t="str">
        <f t="shared" si="1"/>
        <v>Rent44012</v>
      </c>
      <c r="H58">
        <f t="shared" si="2"/>
        <v>3000</v>
      </c>
    </row>
    <row r="59" spans="2:8" x14ac:dyDescent="0.45">
      <c r="B59" s="1" t="s">
        <v>6</v>
      </c>
      <c r="C59" s="1" t="s">
        <v>1</v>
      </c>
      <c r="D59" s="2">
        <v>43997</v>
      </c>
      <c r="E59" s="3">
        <v>100</v>
      </c>
      <c r="F59" s="6">
        <f t="shared" si="0"/>
        <v>44012</v>
      </c>
      <c r="G59" t="str">
        <f t="shared" si="1"/>
        <v>Electric Bill44012</v>
      </c>
      <c r="H59">
        <f t="shared" si="2"/>
        <v>100</v>
      </c>
    </row>
    <row r="60" spans="2:8" x14ac:dyDescent="0.45">
      <c r="B60" s="1" t="s">
        <v>7</v>
      </c>
      <c r="C60" s="1" t="s">
        <v>1</v>
      </c>
      <c r="D60" s="2">
        <v>43997</v>
      </c>
      <c r="E60" s="3">
        <v>30</v>
      </c>
      <c r="F60" s="6">
        <f t="shared" si="0"/>
        <v>44012</v>
      </c>
      <c r="G60" t="str">
        <f t="shared" si="1"/>
        <v>Apple TV44012</v>
      </c>
      <c r="H60">
        <f t="shared" si="2"/>
        <v>30</v>
      </c>
    </row>
    <row r="61" spans="2:8" x14ac:dyDescent="0.45">
      <c r="B61" s="1" t="s">
        <v>12</v>
      </c>
      <c r="C61" s="1" t="s">
        <v>1</v>
      </c>
      <c r="D61" s="2">
        <v>43998</v>
      </c>
      <c r="E61" s="3">
        <v>500</v>
      </c>
      <c r="F61" s="6">
        <f t="shared" si="0"/>
        <v>44012</v>
      </c>
      <c r="G61" t="str">
        <f t="shared" si="1"/>
        <v>New Cell Phone44012</v>
      </c>
      <c r="H61">
        <f t="shared" si="2"/>
        <v>500</v>
      </c>
    </row>
    <row r="62" spans="2:8" x14ac:dyDescent="0.45">
      <c r="B62" s="1" t="s">
        <v>4</v>
      </c>
      <c r="C62" s="1" t="s">
        <v>1</v>
      </c>
      <c r="D62" s="2">
        <v>44012</v>
      </c>
      <c r="E62" s="3">
        <v>3300</v>
      </c>
      <c r="F62" s="6">
        <f t="shared" si="0"/>
        <v>44012</v>
      </c>
      <c r="G62" t="str">
        <f t="shared" si="1"/>
        <v>Salary44012</v>
      </c>
      <c r="H62">
        <f t="shared" si="2"/>
        <v>3300</v>
      </c>
    </row>
    <row r="63" spans="2:8" x14ac:dyDescent="0.45">
      <c r="B63" s="1" t="s">
        <v>8</v>
      </c>
      <c r="C63" s="1" t="s">
        <v>1</v>
      </c>
      <c r="D63" s="2">
        <v>44012</v>
      </c>
      <c r="E63" s="3">
        <v>75</v>
      </c>
      <c r="F63" s="6">
        <f t="shared" si="0"/>
        <v>44012</v>
      </c>
      <c r="G63" t="str">
        <f t="shared" si="1"/>
        <v>Groceries44012</v>
      </c>
      <c r="H63">
        <f t="shared" si="2"/>
        <v>75</v>
      </c>
    </row>
    <row r="64" spans="2:8" x14ac:dyDescent="0.45">
      <c r="B64" s="1" t="s">
        <v>0</v>
      </c>
      <c r="C64" s="1" t="s">
        <v>1</v>
      </c>
      <c r="D64" s="2">
        <v>44013</v>
      </c>
      <c r="E64" s="3">
        <v>50</v>
      </c>
      <c r="F64" s="6">
        <f t="shared" si="0"/>
        <v>44043</v>
      </c>
      <c r="G64" t="str">
        <f t="shared" si="1"/>
        <v>Auto Insurance44043</v>
      </c>
      <c r="H64">
        <f t="shared" si="2"/>
        <v>50</v>
      </c>
    </row>
    <row r="65" spans="2:8" x14ac:dyDescent="0.45">
      <c r="B65" s="1" t="s">
        <v>2</v>
      </c>
      <c r="C65" s="1" t="s">
        <v>1</v>
      </c>
      <c r="D65" s="2">
        <v>44017</v>
      </c>
      <c r="E65" s="3">
        <v>250</v>
      </c>
      <c r="F65" s="6">
        <f t="shared" si="0"/>
        <v>44043</v>
      </c>
      <c r="G65" t="str">
        <f t="shared" si="1"/>
        <v>Rental Property44043</v>
      </c>
      <c r="H65">
        <f t="shared" si="2"/>
        <v>250</v>
      </c>
    </row>
    <row r="66" spans="2:8" x14ac:dyDescent="0.45">
      <c r="B66" s="1" t="s">
        <v>3</v>
      </c>
      <c r="C66" s="1" t="s">
        <v>1</v>
      </c>
      <c r="D66" s="2">
        <v>44017</v>
      </c>
      <c r="E66" s="3">
        <v>45</v>
      </c>
      <c r="F66" s="6">
        <f t="shared" si="0"/>
        <v>44043</v>
      </c>
      <c r="G66" t="str">
        <f t="shared" si="1"/>
        <v>Fuel44043</v>
      </c>
      <c r="H66">
        <f t="shared" si="2"/>
        <v>45</v>
      </c>
    </row>
    <row r="67" spans="2:8" x14ac:dyDescent="0.45">
      <c r="B67" s="1" t="s">
        <v>13</v>
      </c>
      <c r="C67" s="1" t="s">
        <v>1</v>
      </c>
      <c r="D67" s="2">
        <v>44020</v>
      </c>
      <c r="E67" s="3">
        <v>20</v>
      </c>
      <c r="F67" s="6">
        <f t="shared" si="0"/>
        <v>44043</v>
      </c>
      <c r="G67" t="str">
        <f t="shared" si="1"/>
        <v>Money Found In Pockets44043</v>
      </c>
      <c r="H67">
        <f t="shared" si="2"/>
        <v>20</v>
      </c>
    </row>
    <row r="68" spans="2:8" x14ac:dyDescent="0.45">
      <c r="B68" s="1" t="s">
        <v>4</v>
      </c>
      <c r="C68" s="1" t="s">
        <v>1</v>
      </c>
      <c r="D68" s="2">
        <v>44027</v>
      </c>
      <c r="E68" s="3">
        <v>3300</v>
      </c>
      <c r="F68" s="6">
        <f t="shared" si="0"/>
        <v>44043</v>
      </c>
      <c r="G68" t="str">
        <f t="shared" si="1"/>
        <v>Salary44043</v>
      </c>
      <c r="H68">
        <f t="shared" si="2"/>
        <v>3300</v>
      </c>
    </row>
    <row r="69" spans="2:8" x14ac:dyDescent="0.45">
      <c r="B69" s="1" t="s">
        <v>5</v>
      </c>
      <c r="C69" s="1" t="s">
        <v>1</v>
      </c>
      <c r="D69" s="2">
        <v>44027</v>
      </c>
      <c r="E69" s="3">
        <v>3000</v>
      </c>
      <c r="F69" s="6">
        <f t="shared" si="0"/>
        <v>44043</v>
      </c>
      <c r="G69" t="str">
        <f t="shared" si="1"/>
        <v>Rent44043</v>
      </c>
      <c r="H69">
        <f t="shared" si="2"/>
        <v>3000</v>
      </c>
    </row>
    <row r="70" spans="2:8" x14ac:dyDescent="0.45">
      <c r="B70" s="1" t="s">
        <v>6</v>
      </c>
      <c r="C70" s="1" t="s">
        <v>1</v>
      </c>
      <c r="D70" s="2">
        <v>44027</v>
      </c>
      <c r="E70" s="3">
        <v>100</v>
      </c>
      <c r="F70" s="6">
        <f t="shared" ref="F70:F121" si="3">EOMONTH(D70,0)</f>
        <v>44043</v>
      </c>
      <c r="G70" t="str">
        <f t="shared" ref="G70:G121" si="4">_xlfn.CONCAT(B70,F70)</f>
        <v>Electric Bill44043</v>
      </c>
      <c r="H70">
        <f t="shared" ref="H70:H121" si="5">ABS(E70)</f>
        <v>100</v>
      </c>
    </row>
    <row r="71" spans="2:8" x14ac:dyDescent="0.45">
      <c r="B71" s="1" t="s">
        <v>7</v>
      </c>
      <c r="C71" s="1" t="s">
        <v>1</v>
      </c>
      <c r="D71" s="2">
        <v>44027</v>
      </c>
      <c r="E71" s="3">
        <v>30</v>
      </c>
      <c r="F71" s="6">
        <f t="shared" si="3"/>
        <v>44043</v>
      </c>
      <c r="G71" t="str">
        <f t="shared" si="4"/>
        <v>Apple TV44043</v>
      </c>
      <c r="H71">
        <f t="shared" si="5"/>
        <v>30</v>
      </c>
    </row>
    <row r="72" spans="2:8" x14ac:dyDescent="0.45">
      <c r="B72" s="1" t="s">
        <v>4</v>
      </c>
      <c r="C72" s="1" t="s">
        <v>1</v>
      </c>
      <c r="D72" s="2">
        <v>44043</v>
      </c>
      <c r="E72" s="3">
        <v>3300</v>
      </c>
      <c r="F72" s="6">
        <f t="shared" si="3"/>
        <v>44043</v>
      </c>
      <c r="G72" t="str">
        <f t="shared" si="4"/>
        <v>Salary44043</v>
      </c>
      <c r="H72">
        <f t="shared" si="5"/>
        <v>3300</v>
      </c>
    </row>
    <row r="73" spans="2:8" x14ac:dyDescent="0.45">
      <c r="B73" s="1" t="s">
        <v>8</v>
      </c>
      <c r="C73" s="1" t="s">
        <v>1</v>
      </c>
      <c r="D73" s="2">
        <v>44043</v>
      </c>
      <c r="E73" s="3">
        <v>75</v>
      </c>
      <c r="F73" s="6">
        <f t="shared" si="3"/>
        <v>44043</v>
      </c>
      <c r="G73" t="str">
        <f t="shared" si="4"/>
        <v>Groceries44043</v>
      </c>
      <c r="H73">
        <f t="shared" si="5"/>
        <v>75</v>
      </c>
    </row>
    <row r="74" spans="2:8" x14ac:dyDescent="0.45">
      <c r="B74" s="1" t="s">
        <v>0</v>
      </c>
      <c r="C74" s="1" t="s">
        <v>1</v>
      </c>
      <c r="D74" s="2">
        <v>44044</v>
      </c>
      <c r="E74" s="3">
        <v>50</v>
      </c>
      <c r="F74" s="6">
        <f t="shared" si="3"/>
        <v>44074</v>
      </c>
      <c r="G74" t="str">
        <f t="shared" si="4"/>
        <v>Auto Insurance44074</v>
      </c>
      <c r="H74">
        <f t="shared" si="5"/>
        <v>50</v>
      </c>
    </row>
    <row r="75" spans="2:8" x14ac:dyDescent="0.45">
      <c r="B75" s="1" t="s">
        <v>2</v>
      </c>
      <c r="C75" s="1" t="s">
        <v>1</v>
      </c>
      <c r="D75" s="2">
        <v>44048</v>
      </c>
      <c r="E75" s="3">
        <v>250</v>
      </c>
      <c r="F75" s="6">
        <f t="shared" si="3"/>
        <v>44074</v>
      </c>
      <c r="G75" t="str">
        <f t="shared" si="4"/>
        <v>Rental Property44074</v>
      </c>
      <c r="H75">
        <f t="shared" si="5"/>
        <v>250</v>
      </c>
    </row>
    <row r="76" spans="2:8" x14ac:dyDescent="0.45">
      <c r="B76" s="1" t="s">
        <v>3</v>
      </c>
      <c r="C76" s="1" t="s">
        <v>1</v>
      </c>
      <c r="D76" s="2">
        <v>44048</v>
      </c>
      <c r="E76" s="3">
        <v>45</v>
      </c>
      <c r="F76" s="6">
        <f t="shared" si="3"/>
        <v>44074</v>
      </c>
      <c r="G76" t="str">
        <f t="shared" si="4"/>
        <v>Fuel44074</v>
      </c>
      <c r="H76">
        <f t="shared" si="5"/>
        <v>45</v>
      </c>
    </row>
    <row r="77" spans="2:8" x14ac:dyDescent="0.45">
      <c r="B77" s="1" t="s">
        <v>10</v>
      </c>
      <c r="C77" s="1" t="s">
        <v>1</v>
      </c>
      <c r="D77" s="2">
        <v>44049</v>
      </c>
      <c r="E77" s="3">
        <v>15</v>
      </c>
      <c r="F77" s="6">
        <f t="shared" si="3"/>
        <v>44074</v>
      </c>
      <c r="G77" t="str">
        <f t="shared" si="4"/>
        <v>Popcorn44074</v>
      </c>
      <c r="H77">
        <f t="shared" si="5"/>
        <v>15</v>
      </c>
    </row>
    <row r="78" spans="2:8" x14ac:dyDescent="0.45">
      <c r="B78" s="1" t="s">
        <v>4</v>
      </c>
      <c r="C78" s="1" t="s">
        <v>1</v>
      </c>
      <c r="D78" s="2">
        <v>44058</v>
      </c>
      <c r="E78" s="3">
        <v>3300</v>
      </c>
      <c r="F78" s="6">
        <f t="shared" si="3"/>
        <v>44074</v>
      </c>
      <c r="G78" t="str">
        <f t="shared" si="4"/>
        <v>Salary44074</v>
      </c>
      <c r="H78">
        <f t="shared" si="5"/>
        <v>3300</v>
      </c>
    </row>
    <row r="79" spans="2:8" x14ac:dyDescent="0.45">
      <c r="B79" s="1" t="s">
        <v>5</v>
      </c>
      <c r="C79" s="1" t="s">
        <v>1</v>
      </c>
      <c r="D79" s="2">
        <v>44058</v>
      </c>
      <c r="E79" s="3">
        <v>3000</v>
      </c>
      <c r="F79" s="6">
        <f t="shared" si="3"/>
        <v>44074</v>
      </c>
      <c r="G79" t="str">
        <f t="shared" si="4"/>
        <v>Rent44074</v>
      </c>
      <c r="H79">
        <f t="shared" si="5"/>
        <v>3000</v>
      </c>
    </row>
    <row r="80" spans="2:8" x14ac:dyDescent="0.45">
      <c r="B80" s="1" t="s">
        <v>6</v>
      </c>
      <c r="C80" s="1" t="s">
        <v>1</v>
      </c>
      <c r="D80" s="2">
        <v>44058</v>
      </c>
      <c r="E80" s="3">
        <v>100</v>
      </c>
      <c r="F80" s="6">
        <f t="shared" si="3"/>
        <v>44074</v>
      </c>
      <c r="G80" t="str">
        <f t="shared" si="4"/>
        <v>Electric Bill44074</v>
      </c>
      <c r="H80">
        <f t="shared" si="5"/>
        <v>100</v>
      </c>
    </row>
    <row r="81" spans="2:8" x14ac:dyDescent="0.45">
      <c r="B81" s="1" t="s">
        <v>7</v>
      </c>
      <c r="C81" s="1" t="s">
        <v>1</v>
      </c>
      <c r="D81" s="2">
        <v>44058</v>
      </c>
      <c r="E81" s="3">
        <v>30</v>
      </c>
      <c r="F81" s="6">
        <f t="shared" si="3"/>
        <v>44074</v>
      </c>
      <c r="G81" t="str">
        <f t="shared" si="4"/>
        <v>Apple TV44074</v>
      </c>
      <c r="H81">
        <f t="shared" si="5"/>
        <v>30</v>
      </c>
    </row>
    <row r="82" spans="2:8" x14ac:dyDescent="0.45">
      <c r="B82" s="1" t="s">
        <v>4</v>
      </c>
      <c r="C82" s="1" t="s">
        <v>1</v>
      </c>
      <c r="D82" s="2">
        <v>44074</v>
      </c>
      <c r="E82" s="3">
        <v>3300</v>
      </c>
      <c r="F82" s="6">
        <f t="shared" si="3"/>
        <v>44074</v>
      </c>
      <c r="G82" t="str">
        <f t="shared" si="4"/>
        <v>Salary44074</v>
      </c>
      <c r="H82">
        <f t="shared" si="5"/>
        <v>3300</v>
      </c>
    </row>
    <row r="83" spans="2:8" x14ac:dyDescent="0.45">
      <c r="B83" s="1" t="s">
        <v>8</v>
      </c>
      <c r="C83" s="1" t="s">
        <v>1</v>
      </c>
      <c r="D83" s="2">
        <v>44074</v>
      </c>
      <c r="E83" s="3">
        <v>75</v>
      </c>
      <c r="F83" s="6">
        <f t="shared" si="3"/>
        <v>44074</v>
      </c>
      <c r="G83" t="str">
        <f t="shared" si="4"/>
        <v>Groceries44074</v>
      </c>
      <c r="H83">
        <f t="shared" si="5"/>
        <v>75</v>
      </c>
    </row>
    <row r="84" spans="2:8" x14ac:dyDescent="0.45">
      <c r="B84" s="1" t="s">
        <v>0</v>
      </c>
      <c r="C84" s="1" t="s">
        <v>1</v>
      </c>
      <c r="D84" s="2">
        <v>44075</v>
      </c>
      <c r="E84" s="3">
        <v>50</v>
      </c>
      <c r="F84" s="6">
        <f t="shared" si="3"/>
        <v>44104</v>
      </c>
      <c r="G84" t="str">
        <f t="shared" si="4"/>
        <v>Auto Insurance44104</v>
      </c>
      <c r="H84">
        <f t="shared" si="5"/>
        <v>50</v>
      </c>
    </row>
    <row r="85" spans="2:8" x14ac:dyDescent="0.45">
      <c r="B85" s="1" t="s">
        <v>2</v>
      </c>
      <c r="C85" s="1" t="s">
        <v>1</v>
      </c>
      <c r="D85" s="2">
        <v>44079</v>
      </c>
      <c r="E85" s="3">
        <v>250</v>
      </c>
      <c r="F85" s="6">
        <f t="shared" si="3"/>
        <v>44104</v>
      </c>
      <c r="G85" t="str">
        <f t="shared" si="4"/>
        <v>Rental Property44104</v>
      </c>
      <c r="H85">
        <f t="shared" si="5"/>
        <v>250</v>
      </c>
    </row>
    <row r="86" spans="2:8" x14ac:dyDescent="0.45">
      <c r="B86" s="1" t="s">
        <v>3</v>
      </c>
      <c r="C86" s="1" t="s">
        <v>1</v>
      </c>
      <c r="D86" s="2">
        <v>44079</v>
      </c>
      <c r="E86" s="3">
        <v>45</v>
      </c>
      <c r="F86" s="6">
        <f t="shared" si="3"/>
        <v>44104</v>
      </c>
      <c r="G86" t="str">
        <f t="shared" si="4"/>
        <v>Fuel44104</v>
      </c>
      <c r="H86">
        <f t="shared" si="5"/>
        <v>45</v>
      </c>
    </row>
    <row r="87" spans="2:8" x14ac:dyDescent="0.45">
      <c r="B87" s="1" t="s">
        <v>4</v>
      </c>
      <c r="C87" s="1" t="s">
        <v>1</v>
      </c>
      <c r="D87" s="2">
        <v>44089</v>
      </c>
      <c r="E87" s="3">
        <v>3300</v>
      </c>
      <c r="F87" s="6">
        <f t="shared" si="3"/>
        <v>44104</v>
      </c>
      <c r="G87" t="str">
        <f t="shared" si="4"/>
        <v>Salary44104</v>
      </c>
      <c r="H87">
        <f t="shared" si="5"/>
        <v>3300</v>
      </c>
    </row>
    <row r="88" spans="2:8" x14ac:dyDescent="0.45">
      <c r="B88" s="1" t="s">
        <v>5</v>
      </c>
      <c r="C88" s="1" t="s">
        <v>1</v>
      </c>
      <c r="D88" s="2">
        <v>44089</v>
      </c>
      <c r="E88" s="3">
        <v>3000</v>
      </c>
      <c r="F88" s="6">
        <f t="shared" si="3"/>
        <v>44104</v>
      </c>
      <c r="G88" t="str">
        <f t="shared" si="4"/>
        <v>Rent44104</v>
      </c>
      <c r="H88">
        <f t="shared" si="5"/>
        <v>3000</v>
      </c>
    </row>
    <row r="89" spans="2:8" x14ac:dyDescent="0.45">
      <c r="B89" s="1" t="s">
        <v>6</v>
      </c>
      <c r="C89" s="1" t="s">
        <v>1</v>
      </c>
      <c r="D89" s="2">
        <v>44089</v>
      </c>
      <c r="E89" s="3">
        <v>100</v>
      </c>
      <c r="F89" s="6">
        <f t="shared" si="3"/>
        <v>44104</v>
      </c>
      <c r="G89" t="str">
        <f t="shared" si="4"/>
        <v>Electric Bill44104</v>
      </c>
      <c r="H89">
        <f t="shared" si="5"/>
        <v>100</v>
      </c>
    </row>
    <row r="90" spans="2:8" x14ac:dyDescent="0.45">
      <c r="B90" s="1" t="s">
        <v>7</v>
      </c>
      <c r="C90" s="1" t="s">
        <v>1</v>
      </c>
      <c r="D90" s="2">
        <v>44089</v>
      </c>
      <c r="E90" s="3">
        <v>30</v>
      </c>
      <c r="F90" s="6">
        <f t="shared" si="3"/>
        <v>44104</v>
      </c>
      <c r="G90" t="str">
        <f t="shared" si="4"/>
        <v>Apple TV44104</v>
      </c>
      <c r="H90">
        <f t="shared" si="5"/>
        <v>30</v>
      </c>
    </row>
    <row r="91" spans="2:8" x14ac:dyDescent="0.45">
      <c r="B91" s="1" t="s">
        <v>4</v>
      </c>
      <c r="C91" s="1" t="s">
        <v>1</v>
      </c>
      <c r="D91" s="2">
        <v>44104</v>
      </c>
      <c r="E91" s="3">
        <v>3300</v>
      </c>
      <c r="F91" s="6">
        <f t="shared" si="3"/>
        <v>44104</v>
      </c>
      <c r="G91" t="str">
        <f t="shared" si="4"/>
        <v>Salary44104</v>
      </c>
      <c r="H91">
        <f t="shared" si="5"/>
        <v>3300</v>
      </c>
    </row>
    <row r="92" spans="2:8" x14ac:dyDescent="0.45">
      <c r="B92" s="1" t="s">
        <v>8</v>
      </c>
      <c r="C92" s="1" t="s">
        <v>1</v>
      </c>
      <c r="D92" s="2">
        <v>44104</v>
      </c>
      <c r="E92" s="3">
        <v>75</v>
      </c>
      <c r="F92" s="6">
        <f t="shared" si="3"/>
        <v>44104</v>
      </c>
      <c r="G92" t="str">
        <f t="shared" si="4"/>
        <v>Groceries44104</v>
      </c>
      <c r="H92">
        <f t="shared" si="5"/>
        <v>75</v>
      </c>
    </row>
    <row r="93" spans="2:8" x14ac:dyDescent="0.45">
      <c r="B93" s="1" t="s">
        <v>0</v>
      </c>
      <c r="C93" s="1" t="s">
        <v>1</v>
      </c>
      <c r="D93" s="2">
        <v>44105</v>
      </c>
      <c r="E93" s="3">
        <v>50</v>
      </c>
      <c r="F93" s="6">
        <f t="shared" si="3"/>
        <v>44135</v>
      </c>
      <c r="G93" t="str">
        <f t="shared" si="4"/>
        <v>Auto Insurance44135</v>
      </c>
      <c r="H93">
        <f t="shared" si="5"/>
        <v>50</v>
      </c>
    </row>
    <row r="94" spans="2:8" x14ac:dyDescent="0.45">
      <c r="B94" s="1" t="s">
        <v>2</v>
      </c>
      <c r="C94" s="1" t="s">
        <v>1</v>
      </c>
      <c r="D94" s="2">
        <v>44109</v>
      </c>
      <c r="E94" s="3">
        <v>250</v>
      </c>
      <c r="F94" s="6">
        <f t="shared" si="3"/>
        <v>44135</v>
      </c>
      <c r="G94" t="str">
        <f t="shared" si="4"/>
        <v>Rental Property44135</v>
      </c>
      <c r="H94">
        <f t="shared" si="5"/>
        <v>250</v>
      </c>
    </row>
    <row r="95" spans="2:8" x14ac:dyDescent="0.45">
      <c r="B95" s="1" t="s">
        <v>3</v>
      </c>
      <c r="C95" s="1" t="s">
        <v>1</v>
      </c>
      <c r="D95" s="2">
        <v>44109</v>
      </c>
      <c r="E95" s="3">
        <v>45</v>
      </c>
      <c r="F95" s="6">
        <f t="shared" si="3"/>
        <v>44135</v>
      </c>
      <c r="G95" t="str">
        <f t="shared" si="4"/>
        <v>Fuel44135</v>
      </c>
      <c r="H95">
        <f t="shared" si="5"/>
        <v>45</v>
      </c>
    </row>
    <row r="96" spans="2:8" x14ac:dyDescent="0.45">
      <c r="B96" s="1" t="s">
        <v>4</v>
      </c>
      <c r="C96" s="1" t="s">
        <v>1</v>
      </c>
      <c r="D96" s="2">
        <v>44119</v>
      </c>
      <c r="E96" s="3">
        <v>3300</v>
      </c>
      <c r="F96" s="6">
        <f t="shared" si="3"/>
        <v>44135</v>
      </c>
      <c r="G96" t="str">
        <f t="shared" si="4"/>
        <v>Salary44135</v>
      </c>
      <c r="H96">
        <f t="shared" si="5"/>
        <v>3300</v>
      </c>
    </row>
    <row r="97" spans="2:8" x14ac:dyDescent="0.45">
      <c r="B97" s="1" t="s">
        <v>10</v>
      </c>
      <c r="C97" s="1" t="s">
        <v>1</v>
      </c>
      <c r="D97" s="2">
        <v>44119</v>
      </c>
      <c r="E97" s="3">
        <v>1</v>
      </c>
      <c r="F97" s="6">
        <f t="shared" si="3"/>
        <v>44135</v>
      </c>
      <c r="G97" t="str">
        <f t="shared" si="4"/>
        <v>Popcorn44135</v>
      </c>
      <c r="H97">
        <f t="shared" si="5"/>
        <v>1</v>
      </c>
    </row>
    <row r="98" spans="2:8" x14ac:dyDescent="0.45">
      <c r="B98" s="1" t="s">
        <v>5</v>
      </c>
      <c r="C98" s="1" t="s">
        <v>1</v>
      </c>
      <c r="D98" s="2">
        <v>44119</v>
      </c>
      <c r="E98" s="3">
        <v>3000</v>
      </c>
      <c r="F98" s="6">
        <f t="shared" si="3"/>
        <v>44135</v>
      </c>
      <c r="G98" t="str">
        <f t="shared" si="4"/>
        <v>Rent44135</v>
      </c>
      <c r="H98">
        <f t="shared" si="5"/>
        <v>3000</v>
      </c>
    </row>
    <row r="99" spans="2:8" x14ac:dyDescent="0.45">
      <c r="B99" s="1" t="s">
        <v>6</v>
      </c>
      <c r="C99" s="1" t="s">
        <v>1</v>
      </c>
      <c r="D99" s="2">
        <v>44119</v>
      </c>
      <c r="E99" s="3">
        <v>100</v>
      </c>
      <c r="F99" s="6">
        <f t="shared" si="3"/>
        <v>44135</v>
      </c>
      <c r="G99" t="str">
        <f t="shared" si="4"/>
        <v>Electric Bill44135</v>
      </c>
      <c r="H99">
        <f t="shared" si="5"/>
        <v>100</v>
      </c>
    </row>
    <row r="100" spans="2:8" x14ac:dyDescent="0.45">
      <c r="B100" s="1" t="s">
        <v>7</v>
      </c>
      <c r="C100" s="1" t="s">
        <v>1</v>
      </c>
      <c r="D100" s="2">
        <v>44119</v>
      </c>
      <c r="E100" s="3">
        <v>30</v>
      </c>
      <c r="F100" s="6">
        <f t="shared" si="3"/>
        <v>44135</v>
      </c>
      <c r="G100" t="str">
        <f t="shared" si="4"/>
        <v>Apple TV44135</v>
      </c>
      <c r="H100">
        <f t="shared" si="5"/>
        <v>30</v>
      </c>
    </row>
    <row r="101" spans="2:8" x14ac:dyDescent="0.45">
      <c r="B101" s="1" t="s">
        <v>4</v>
      </c>
      <c r="C101" s="1" t="s">
        <v>1</v>
      </c>
      <c r="D101" s="2">
        <v>44135</v>
      </c>
      <c r="E101" s="3">
        <v>3300</v>
      </c>
      <c r="F101" s="6">
        <f t="shared" si="3"/>
        <v>44135</v>
      </c>
      <c r="G101" t="str">
        <f t="shared" si="4"/>
        <v>Salary44135</v>
      </c>
      <c r="H101">
        <f t="shared" si="5"/>
        <v>3300</v>
      </c>
    </row>
    <row r="102" spans="2:8" x14ac:dyDescent="0.45">
      <c r="B102" s="1" t="s">
        <v>8</v>
      </c>
      <c r="C102" s="1" t="s">
        <v>1</v>
      </c>
      <c r="D102" s="2">
        <v>44135</v>
      </c>
      <c r="E102" s="3">
        <v>75</v>
      </c>
      <c r="F102" s="6">
        <f t="shared" si="3"/>
        <v>44135</v>
      </c>
      <c r="G102" t="str">
        <f t="shared" si="4"/>
        <v>Groceries44135</v>
      </c>
      <c r="H102">
        <f t="shared" si="5"/>
        <v>75</v>
      </c>
    </row>
    <row r="103" spans="2:8" x14ac:dyDescent="0.45">
      <c r="B103" s="1" t="s">
        <v>0</v>
      </c>
      <c r="C103" s="1" t="s">
        <v>1</v>
      </c>
      <c r="D103" s="2">
        <v>44136</v>
      </c>
      <c r="E103" s="3">
        <v>50</v>
      </c>
      <c r="F103" s="6">
        <f t="shared" si="3"/>
        <v>44165</v>
      </c>
      <c r="G103" t="str">
        <f t="shared" si="4"/>
        <v>Auto Insurance44165</v>
      </c>
      <c r="H103">
        <f t="shared" si="5"/>
        <v>50</v>
      </c>
    </row>
    <row r="104" spans="2:8" x14ac:dyDescent="0.45">
      <c r="B104" s="1" t="s">
        <v>2</v>
      </c>
      <c r="C104" s="1" t="s">
        <v>1</v>
      </c>
      <c r="D104" s="2">
        <v>44140</v>
      </c>
      <c r="E104" s="3">
        <v>250</v>
      </c>
      <c r="F104" s="6">
        <f t="shared" si="3"/>
        <v>44165</v>
      </c>
      <c r="G104" t="str">
        <f t="shared" si="4"/>
        <v>Rental Property44165</v>
      </c>
      <c r="H104">
        <f t="shared" si="5"/>
        <v>250</v>
      </c>
    </row>
    <row r="105" spans="2:8" x14ac:dyDescent="0.45">
      <c r="B105" s="1" t="s">
        <v>3</v>
      </c>
      <c r="C105" s="1" t="s">
        <v>1</v>
      </c>
      <c r="D105" s="2">
        <v>44140</v>
      </c>
      <c r="E105" s="3">
        <v>45</v>
      </c>
      <c r="F105" s="6">
        <f t="shared" si="3"/>
        <v>44165</v>
      </c>
      <c r="G105" t="str">
        <f t="shared" si="4"/>
        <v>Fuel44165</v>
      </c>
      <c r="H105">
        <f t="shared" si="5"/>
        <v>45</v>
      </c>
    </row>
    <row r="106" spans="2:8" x14ac:dyDescent="0.45">
      <c r="B106" s="1" t="s">
        <v>4</v>
      </c>
      <c r="C106" s="1" t="s">
        <v>1</v>
      </c>
      <c r="D106" s="2">
        <v>44150</v>
      </c>
      <c r="E106" s="3">
        <v>3300</v>
      </c>
      <c r="F106" s="6">
        <f t="shared" si="3"/>
        <v>44165</v>
      </c>
      <c r="G106" t="str">
        <f t="shared" si="4"/>
        <v>Salary44165</v>
      </c>
      <c r="H106">
        <f t="shared" si="5"/>
        <v>3300</v>
      </c>
    </row>
    <row r="107" spans="2:8" x14ac:dyDescent="0.45">
      <c r="B107" s="1" t="s">
        <v>5</v>
      </c>
      <c r="C107" s="1" t="s">
        <v>1</v>
      </c>
      <c r="D107" s="2">
        <v>44150</v>
      </c>
      <c r="E107" s="3">
        <v>3000</v>
      </c>
      <c r="F107" s="6">
        <f t="shared" si="3"/>
        <v>44165</v>
      </c>
      <c r="G107" t="str">
        <f t="shared" si="4"/>
        <v>Rent44165</v>
      </c>
      <c r="H107">
        <f t="shared" si="5"/>
        <v>3000</v>
      </c>
    </row>
    <row r="108" spans="2:8" x14ac:dyDescent="0.45">
      <c r="B108" s="1" t="s">
        <v>6</v>
      </c>
      <c r="C108" s="1" t="s">
        <v>1</v>
      </c>
      <c r="D108" s="2">
        <v>44150</v>
      </c>
      <c r="E108" s="3">
        <v>100</v>
      </c>
      <c r="F108" s="6">
        <f t="shared" si="3"/>
        <v>44165</v>
      </c>
      <c r="G108" t="str">
        <f t="shared" si="4"/>
        <v>Electric Bill44165</v>
      </c>
      <c r="H108">
        <f t="shared" si="5"/>
        <v>100</v>
      </c>
    </row>
    <row r="109" spans="2:8" x14ac:dyDescent="0.45">
      <c r="B109" s="1" t="s">
        <v>7</v>
      </c>
      <c r="C109" s="1" t="s">
        <v>1</v>
      </c>
      <c r="D109" s="2">
        <v>44150</v>
      </c>
      <c r="E109" s="3">
        <v>30</v>
      </c>
      <c r="F109" s="6">
        <f t="shared" si="3"/>
        <v>44165</v>
      </c>
      <c r="G109" t="str">
        <f t="shared" si="4"/>
        <v>Apple TV44165</v>
      </c>
      <c r="H109">
        <f t="shared" si="5"/>
        <v>30</v>
      </c>
    </row>
    <row r="110" spans="2:8" x14ac:dyDescent="0.45">
      <c r="B110" s="1" t="s">
        <v>4</v>
      </c>
      <c r="C110" s="1" t="s">
        <v>1</v>
      </c>
      <c r="D110" s="2">
        <v>44165</v>
      </c>
      <c r="E110" s="3">
        <v>3300</v>
      </c>
      <c r="F110" s="6">
        <f t="shared" si="3"/>
        <v>44165</v>
      </c>
      <c r="G110" t="str">
        <f t="shared" si="4"/>
        <v>Salary44165</v>
      </c>
      <c r="H110">
        <f t="shared" si="5"/>
        <v>3300</v>
      </c>
    </row>
    <row r="111" spans="2:8" x14ac:dyDescent="0.45">
      <c r="B111" s="1" t="s">
        <v>8</v>
      </c>
      <c r="C111" s="1" t="s">
        <v>1</v>
      </c>
      <c r="D111" s="2">
        <v>44165</v>
      </c>
      <c r="E111" s="3">
        <v>75</v>
      </c>
      <c r="F111" s="6">
        <f t="shared" si="3"/>
        <v>44165</v>
      </c>
      <c r="G111" t="str">
        <f t="shared" si="4"/>
        <v>Groceries44165</v>
      </c>
      <c r="H111">
        <f t="shared" si="5"/>
        <v>75</v>
      </c>
    </row>
    <row r="112" spans="2:8" x14ac:dyDescent="0.45">
      <c r="B112" s="1" t="s">
        <v>0</v>
      </c>
      <c r="C112" s="1" t="s">
        <v>1</v>
      </c>
      <c r="D112" s="2">
        <v>44166</v>
      </c>
      <c r="E112" s="3">
        <v>50</v>
      </c>
      <c r="F112" s="6">
        <f t="shared" si="3"/>
        <v>44196</v>
      </c>
      <c r="G112" t="str">
        <f t="shared" si="4"/>
        <v>Auto Insurance44196</v>
      </c>
      <c r="H112">
        <f t="shared" si="5"/>
        <v>50</v>
      </c>
    </row>
    <row r="113" spans="2:8" x14ac:dyDescent="0.45">
      <c r="B113" s="1" t="s">
        <v>2</v>
      </c>
      <c r="C113" s="1" t="s">
        <v>1</v>
      </c>
      <c r="D113" s="2">
        <v>44170</v>
      </c>
      <c r="E113" s="3">
        <v>250</v>
      </c>
      <c r="F113" s="6">
        <f t="shared" si="3"/>
        <v>44196</v>
      </c>
      <c r="G113" t="str">
        <f t="shared" si="4"/>
        <v>Rental Property44196</v>
      </c>
      <c r="H113">
        <f t="shared" si="5"/>
        <v>250</v>
      </c>
    </row>
    <row r="114" spans="2:8" x14ac:dyDescent="0.45">
      <c r="B114" s="1" t="s">
        <v>3</v>
      </c>
      <c r="C114" s="1" t="s">
        <v>1</v>
      </c>
      <c r="D114" s="2">
        <v>44170</v>
      </c>
      <c r="E114" s="3">
        <v>45</v>
      </c>
      <c r="F114" s="6">
        <f t="shared" si="3"/>
        <v>44196</v>
      </c>
      <c r="G114" t="str">
        <f t="shared" si="4"/>
        <v>Fuel44196</v>
      </c>
      <c r="H114">
        <f t="shared" si="5"/>
        <v>45</v>
      </c>
    </row>
    <row r="115" spans="2:8" x14ac:dyDescent="0.45">
      <c r="B115" s="1" t="s">
        <v>4</v>
      </c>
      <c r="C115" s="1" t="s">
        <v>1</v>
      </c>
      <c r="D115" s="2">
        <v>44180</v>
      </c>
      <c r="E115" s="3">
        <v>3300</v>
      </c>
      <c r="F115" s="6">
        <f t="shared" si="3"/>
        <v>44196</v>
      </c>
      <c r="G115" t="str">
        <f t="shared" si="4"/>
        <v>Salary44196</v>
      </c>
      <c r="H115">
        <f t="shared" si="5"/>
        <v>3300</v>
      </c>
    </row>
    <row r="116" spans="2:8" x14ac:dyDescent="0.45">
      <c r="B116" s="1" t="s">
        <v>5</v>
      </c>
      <c r="C116" s="1" t="s">
        <v>1</v>
      </c>
      <c r="D116" s="2">
        <v>44180</v>
      </c>
      <c r="E116" s="3">
        <v>3000</v>
      </c>
      <c r="F116" s="6">
        <f t="shared" si="3"/>
        <v>44196</v>
      </c>
      <c r="G116" t="str">
        <f t="shared" si="4"/>
        <v>Rent44196</v>
      </c>
      <c r="H116">
        <f t="shared" si="5"/>
        <v>3000</v>
      </c>
    </row>
    <row r="117" spans="2:8" x14ac:dyDescent="0.45">
      <c r="B117" s="1" t="s">
        <v>6</v>
      </c>
      <c r="C117" s="1" t="s">
        <v>1</v>
      </c>
      <c r="D117" s="2">
        <v>44180</v>
      </c>
      <c r="E117" s="3">
        <v>100</v>
      </c>
      <c r="F117" s="6">
        <f t="shared" si="3"/>
        <v>44196</v>
      </c>
      <c r="G117" t="str">
        <f t="shared" si="4"/>
        <v>Electric Bill44196</v>
      </c>
      <c r="H117">
        <f t="shared" si="5"/>
        <v>100</v>
      </c>
    </row>
    <row r="118" spans="2:8" x14ac:dyDescent="0.45">
      <c r="B118" s="1" t="s">
        <v>7</v>
      </c>
      <c r="C118" s="1" t="s">
        <v>1</v>
      </c>
      <c r="D118" s="2">
        <v>44180</v>
      </c>
      <c r="E118" s="3">
        <v>30</v>
      </c>
      <c r="F118" s="6">
        <f t="shared" si="3"/>
        <v>44196</v>
      </c>
      <c r="G118" t="str">
        <f t="shared" si="4"/>
        <v>Apple TV44196</v>
      </c>
      <c r="H118">
        <f t="shared" si="5"/>
        <v>30</v>
      </c>
    </row>
    <row r="119" spans="2:8" x14ac:dyDescent="0.45">
      <c r="B119" s="1" t="s">
        <v>14</v>
      </c>
      <c r="C119" s="1" t="s">
        <v>1</v>
      </c>
      <c r="D119" s="2">
        <v>44196</v>
      </c>
      <c r="E119" s="3">
        <v>15000</v>
      </c>
      <c r="F119" s="6">
        <f t="shared" si="3"/>
        <v>44196</v>
      </c>
      <c r="G119" t="str">
        <f t="shared" si="4"/>
        <v>Bonus Payment44196</v>
      </c>
      <c r="H119">
        <f t="shared" si="5"/>
        <v>15000</v>
      </c>
    </row>
    <row r="120" spans="2:8" x14ac:dyDescent="0.45">
      <c r="B120" s="1" t="s">
        <v>4</v>
      </c>
      <c r="C120" s="1" t="s">
        <v>1</v>
      </c>
      <c r="D120" s="2">
        <v>44196</v>
      </c>
      <c r="E120" s="3">
        <v>3300</v>
      </c>
      <c r="F120" s="6">
        <f t="shared" si="3"/>
        <v>44196</v>
      </c>
      <c r="G120" t="str">
        <f t="shared" si="4"/>
        <v>Salary44196</v>
      </c>
      <c r="H120">
        <f t="shared" si="5"/>
        <v>3300</v>
      </c>
    </row>
    <row r="121" spans="2:8" x14ac:dyDescent="0.45">
      <c r="B121" s="1" t="s">
        <v>8</v>
      </c>
      <c r="C121" s="1" t="s">
        <v>1</v>
      </c>
      <c r="D121" s="2">
        <v>44196</v>
      </c>
      <c r="E121" s="3">
        <v>75</v>
      </c>
      <c r="F121" s="6">
        <f t="shared" si="3"/>
        <v>44196</v>
      </c>
      <c r="G121" t="str">
        <f t="shared" si="4"/>
        <v>Groceries44196</v>
      </c>
      <c r="H121">
        <f t="shared" si="5"/>
        <v>75</v>
      </c>
    </row>
  </sheetData>
  <dataValidations count="1">
    <dataValidation type="list" allowBlank="1" showInputMessage="1" showErrorMessage="1" sqref="B5:B43 C5:C121" xr:uid="{2B4EE859-819A-4100-B650-7EB6169DC032}">
      <formula1>Income_Categories</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BB12C-1937-4A58-B889-8C2E4B12C196}">
  <dimension ref="B1:B18"/>
  <sheetViews>
    <sheetView showGridLines="0" workbookViewId="0"/>
  </sheetViews>
  <sheetFormatPr defaultRowHeight="14.25" x14ac:dyDescent="0.45"/>
  <cols>
    <col min="1" max="1" width="1.59765625" customWidth="1"/>
    <col min="2" max="2" width="21.46484375" bestFit="1" customWidth="1"/>
  </cols>
  <sheetData>
    <row r="1" spans="2:2" ht="3" customHeight="1" x14ac:dyDescent="0.45"/>
    <row r="2" spans="2:2" x14ac:dyDescent="0.45">
      <c r="B2" s="7" t="s">
        <v>34</v>
      </c>
    </row>
    <row r="3" spans="2:2" ht="3" customHeight="1" x14ac:dyDescent="0.45"/>
    <row r="4" spans="2:2" x14ac:dyDescent="0.45">
      <c r="B4" s="5" t="s">
        <v>15</v>
      </c>
    </row>
    <row r="5" spans="2:2" x14ac:dyDescent="0.45">
      <c r="B5" s="1" t="s">
        <v>11</v>
      </c>
    </row>
    <row r="6" spans="2:2" x14ac:dyDescent="0.45">
      <c r="B6" s="1" t="s">
        <v>7</v>
      </c>
    </row>
    <row r="7" spans="2:2" x14ac:dyDescent="0.45">
      <c r="B7" s="1" t="s">
        <v>0</v>
      </c>
    </row>
    <row r="8" spans="2:2" x14ac:dyDescent="0.45">
      <c r="B8" s="1" t="s">
        <v>14</v>
      </c>
    </row>
    <row r="9" spans="2:2" x14ac:dyDescent="0.45">
      <c r="B9" s="1" t="s">
        <v>6</v>
      </c>
    </row>
    <row r="10" spans="2:2" x14ac:dyDescent="0.45">
      <c r="B10" s="1" t="s">
        <v>3</v>
      </c>
    </row>
    <row r="11" spans="2:2" x14ac:dyDescent="0.45">
      <c r="B11" s="1" t="s">
        <v>8</v>
      </c>
    </row>
    <row r="12" spans="2:2" x14ac:dyDescent="0.45">
      <c r="B12" s="1" t="s">
        <v>13</v>
      </c>
    </row>
    <row r="13" spans="2:2" x14ac:dyDescent="0.45">
      <c r="B13" s="1" t="s">
        <v>9</v>
      </c>
    </row>
    <row r="14" spans="2:2" x14ac:dyDescent="0.45">
      <c r="B14" s="1" t="s">
        <v>12</v>
      </c>
    </row>
    <row r="15" spans="2:2" x14ac:dyDescent="0.45">
      <c r="B15" s="1" t="s">
        <v>10</v>
      </c>
    </row>
    <row r="16" spans="2:2" x14ac:dyDescent="0.45">
      <c r="B16" s="1" t="s">
        <v>5</v>
      </c>
    </row>
    <row r="17" spans="2:2" x14ac:dyDescent="0.45">
      <c r="B17" s="1" t="s">
        <v>2</v>
      </c>
    </row>
    <row r="18" spans="2:2" x14ac:dyDescent="0.45">
      <c r="B18" s="1" t="s">
        <v>4</v>
      </c>
    </row>
  </sheetData>
  <autoFilter ref="B4:B18" xr:uid="{7730F138-C881-4EF9-BBF9-9F1AA5A7DAFE}">
    <sortState xmlns:xlrd2="http://schemas.microsoft.com/office/spreadsheetml/2017/richdata2" ref="B5:B18">
      <sortCondition ref="B4:B18"/>
    </sortState>
  </autoFilter>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ToC</vt:lpstr>
      <vt:lpstr>Budget</vt:lpstr>
      <vt:lpstr>Bank_Acct</vt:lpstr>
      <vt:lpstr>Data Validation</vt:lpstr>
      <vt:lpstr>Start_Date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Lynch</dc:creator>
  <cp:lastModifiedBy>Peter Lynch</cp:lastModifiedBy>
  <dcterms:created xsi:type="dcterms:W3CDTF">2020-12-27T21:54:56Z</dcterms:created>
  <dcterms:modified xsi:type="dcterms:W3CDTF">2020-12-30T18:34:37Z</dcterms:modified>
</cp:coreProperties>
</file>